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24328\Desktop\MatFin2021\"/>
    </mc:Choice>
  </mc:AlternateContent>
  <xr:revisionPtr revIDLastSave="0" documentId="8_{20A503DB-C5A5-494F-AB7B-39EBC12C7BC2}" xr6:coauthVersionLast="47" xr6:coauthVersionMax="47" xr10:uidLastSave="{00000000-0000-0000-0000-000000000000}"/>
  <bookViews>
    <workbookView xWindow="-120" yWindow="-120" windowWidth="20730" windowHeight="11160" xr2:uid="{00000000-000D-0000-FFFF-FFFF00000000}"/>
  </bookViews>
  <sheets>
    <sheet name="montate" sheetId="1" r:id="rId1"/>
    <sheet name="Capital" sheetId="2" r:id="rId2"/>
    <sheet name="Taxa" sheetId="3" r:id="rId3"/>
    <sheet name="NºPeriodo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1" l="1"/>
  <c r="J22" i="1"/>
  <c r="O49" i="1"/>
  <c r="U46" i="1"/>
  <c r="J12" i="2"/>
  <c r="J13" i="2"/>
  <c r="J14" i="2"/>
  <c r="J15" i="2"/>
  <c r="I18" i="2"/>
  <c r="N18" i="2"/>
  <c r="D19" i="2"/>
  <c r="G19" i="2"/>
  <c r="J19" i="2"/>
  <c r="M19" i="2"/>
  <c r="D21" i="2"/>
  <c r="A22" i="2"/>
  <c r="D22" i="2"/>
  <c r="F22" i="2"/>
  <c r="J22" i="2"/>
  <c r="M22" i="2"/>
  <c r="M4" i="2"/>
  <c r="Q14" i="1"/>
  <c r="O15" i="1"/>
  <c r="O16" i="1"/>
  <c r="O17" i="1"/>
  <c r="K21" i="1"/>
  <c r="R21" i="1"/>
  <c r="H22" i="1"/>
  <c r="O22" i="1"/>
  <c r="Q22" i="1"/>
  <c r="J24" i="1"/>
  <c r="M24" i="1"/>
  <c r="O24" i="1"/>
  <c r="R6" i="1"/>
  <c r="O39" i="1"/>
  <c r="O40" i="1"/>
  <c r="O41" i="1"/>
  <c r="O42" i="1"/>
  <c r="L45" i="1"/>
  <c r="S45" i="1"/>
  <c r="H46" i="1"/>
  <c r="K46" i="1"/>
  <c r="O46" i="1"/>
  <c r="R46" i="1"/>
  <c r="H48" i="1"/>
  <c r="D49" i="1"/>
  <c r="H49" i="1"/>
  <c r="J49" i="1"/>
  <c r="S49" i="1"/>
  <c r="R30" i="1"/>
  <c r="O67" i="1"/>
  <c r="O68" i="1"/>
  <c r="M71" i="1"/>
  <c r="H72" i="1"/>
  <c r="O74" i="1"/>
  <c r="H75" i="1"/>
  <c r="J77" i="1"/>
  <c r="I83" i="1"/>
  <c r="O100" i="1"/>
  <c r="O101" i="1"/>
  <c r="O102" i="1"/>
  <c r="H106" i="1"/>
  <c r="J106" i="1"/>
  <c r="L106" i="1"/>
  <c r="H109" i="1"/>
  <c r="J109" i="1"/>
  <c r="L109" i="1"/>
  <c r="H112" i="1"/>
  <c r="H116" i="1"/>
  <c r="J112" i="1"/>
  <c r="J116" i="1" s="1"/>
  <c r="H118" i="1"/>
  <c r="H119" i="1"/>
  <c r="H120" i="1"/>
  <c r="M3" i="4"/>
  <c r="J12" i="4"/>
  <c r="J13" i="4"/>
  <c r="J14" i="4"/>
  <c r="D18" i="4"/>
  <c r="F18" i="4"/>
  <c r="H18" i="4"/>
  <c r="D21" i="4"/>
  <c r="F21" i="4"/>
  <c r="H21" i="4"/>
  <c r="D24" i="4"/>
  <c r="D28" i="4"/>
  <c r="F24" i="4"/>
  <c r="F28" i="4"/>
  <c r="D30" i="4"/>
  <c r="F30" i="4"/>
  <c r="F31" i="4" s="1"/>
  <c r="F32" i="4" s="1"/>
  <c r="D31" i="4"/>
  <c r="D32" i="4"/>
  <c r="J12" i="3"/>
  <c r="J13" i="3"/>
  <c r="J14" i="3"/>
  <c r="I17" i="3"/>
  <c r="D18" i="3"/>
  <c r="F18" i="3"/>
  <c r="J20" i="3"/>
  <c r="D21" i="3"/>
  <c r="F21" i="3"/>
  <c r="F23" i="3"/>
  <c r="D24" i="3"/>
  <c r="F26" i="3"/>
  <c r="D28" i="3"/>
  <c r="D29" i="3"/>
  <c r="J30" i="3"/>
  <c r="M3" i="3" s="1"/>
  <c r="E29" i="3"/>
  <c r="D30" i="3"/>
  <c r="O60" i="1"/>
  <c r="O66" i="1" s="1"/>
  <c r="H82" i="1"/>
  <c r="H84" i="1" s="1"/>
  <c r="H83" i="1"/>
  <c r="O84" i="1" s="1"/>
  <c r="R57" i="1" s="1"/>
  <c r="F34" i="4" l="1"/>
  <c r="J75" i="1"/>
  <c r="H78" i="1"/>
  <c r="J72" i="1"/>
  <c r="D33" i="4"/>
  <c r="J118" i="1"/>
  <c r="J119" i="1" s="1"/>
  <c r="J120" i="1" s="1"/>
  <c r="J121" i="1" s="1"/>
</calcChain>
</file>

<file path=xl/sharedStrings.xml><?xml version="1.0" encoding="utf-8"?>
<sst xmlns="http://schemas.openxmlformats.org/spreadsheetml/2006/main" count="331" uniqueCount="103">
  <si>
    <t xml:space="preserve">    Juros Compostos considerando uma única aplicação com capitalização mensal</t>
  </si>
  <si>
    <t>%</t>
  </si>
  <si>
    <t>%  ao mês</t>
  </si>
  <si>
    <t>n</t>
  </si>
  <si>
    <t xml:space="preserve">n     </t>
  </si>
  <si>
    <t>M e Montante</t>
  </si>
  <si>
    <t>C é Capital inicial</t>
  </si>
  <si>
    <t>i é taxa unitátia</t>
  </si>
  <si>
    <t>C=</t>
  </si>
  <si>
    <t>n=</t>
  </si>
  <si>
    <t>meses</t>
  </si>
  <si>
    <t xml:space="preserve">Fórmula:  </t>
  </si>
  <si>
    <t xml:space="preserve">n        </t>
  </si>
  <si>
    <t xml:space="preserve">                           Cálculo do Montante</t>
  </si>
  <si>
    <t xml:space="preserve">   Preparação dos dados</t>
  </si>
  <si>
    <t xml:space="preserve">   M=C(1+i) </t>
  </si>
  <si>
    <t>M=</t>
  </si>
  <si>
    <t>x</t>
  </si>
  <si>
    <t>)</t>
  </si>
  <si>
    <t>/ 100</t>
  </si>
  <si>
    <t>=</t>
  </si>
  <si>
    <t>)=</t>
  </si>
  <si>
    <t xml:space="preserve"> Entre a taxa porcentual  mensal  i %=&gt;</t>
  </si>
  <si>
    <t xml:space="preserve"> Entre com o número de meses   n  =&gt;</t>
  </si>
  <si>
    <t>x (1 +</t>
  </si>
  <si>
    <t>i  =</t>
  </si>
  <si>
    <t xml:space="preserve">Taxa unitária  i   = </t>
  </si>
  <si>
    <t>x (</t>
  </si>
  <si>
    <t xml:space="preserve">  M=C(1+i) , onde</t>
  </si>
  <si>
    <t>1)</t>
  </si>
  <si>
    <t>2)</t>
  </si>
  <si>
    <t>3)</t>
  </si>
  <si>
    <t>4)</t>
  </si>
  <si>
    <t>Resultado M=</t>
  </si>
  <si>
    <t xml:space="preserve"> Obs.: Complete somente as células de fundo BRANCO.  Observe os cálculos e o resultado </t>
  </si>
  <si>
    <t>Cálculos para obtenção do Montante</t>
  </si>
  <si>
    <t xml:space="preserve"> Entre com o valor do Capital inicial  C =&gt;</t>
  </si>
  <si>
    <t xml:space="preserve">                           Cálculo do  Capital inicial</t>
  </si>
  <si>
    <t>C</t>
  </si>
  <si>
    <t xml:space="preserve"> Entre com o valor do Montante  M =&gt;</t>
  </si>
  <si>
    <t>= C</t>
  </si>
  <si>
    <t xml:space="preserve"> x  (  1  +</t>
  </si>
  <si>
    <t>=C</t>
  </si>
  <si>
    <r>
      <t xml:space="preserve">= </t>
    </r>
    <r>
      <rPr>
        <b/>
        <sz val="14"/>
        <color indexed="10"/>
        <rFont val="Times New Roman"/>
        <family val="1"/>
      </rPr>
      <t>C</t>
    </r>
  </si>
  <si>
    <r>
      <t xml:space="preserve">C </t>
    </r>
    <r>
      <rPr>
        <b/>
        <sz val="12"/>
        <color indexed="16"/>
        <rFont val="Times New Roman"/>
        <family val="1"/>
      </rPr>
      <t>=</t>
    </r>
  </si>
  <si>
    <r>
      <t xml:space="preserve">Resultado </t>
    </r>
    <r>
      <rPr>
        <sz val="12"/>
        <color indexed="10"/>
        <rFont val="Times New Roman"/>
        <family val="1"/>
      </rPr>
      <t>C</t>
    </r>
    <r>
      <rPr>
        <sz val="12"/>
        <color indexed="23"/>
        <rFont val="Times New Roman"/>
        <family val="1"/>
      </rPr>
      <t>=</t>
    </r>
  </si>
  <si>
    <t>5)</t>
  </si>
  <si>
    <t>6)</t>
  </si>
  <si>
    <t xml:space="preserve">   3)</t>
  </si>
  <si>
    <t xml:space="preserve">M=C(1+i) </t>
  </si>
  <si>
    <r>
      <t xml:space="preserve">1)                 </t>
    </r>
    <r>
      <rPr>
        <sz val="12"/>
        <color indexed="8"/>
        <rFont val="Times New Roman"/>
        <family val="1"/>
      </rPr>
      <t>n</t>
    </r>
  </si>
  <si>
    <t xml:space="preserve">   ) =</t>
  </si>
  <si>
    <t>x(</t>
  </si>
  <si>
    <t>/</t>
  </si>
  <si>
    <t xml:space="preserve">         n        </t>
  </si>
  <si>
    <t>n é o númro de meses</t>
  </si>
  <si>
    <t>n é o número de meses</t>
  </si>
  <si>
    <t xml:space="preserve">                           Cálculo da  Taxa Mensal de Juros Compostos</t>
  </si>
  <si>
    <t>i=</t>
  </si>
  <si>
    <t xml:space="preserve"> Entre com o  Capital inicial  =&gt;</t>
  </si>
  <si>
    <t>i</t>
  </si>
  <si>
    <r>
      <t xml:space="preserve">x </t>
    </r>
    <r>
      <rPr>
        <b/>
        <sz val="12"/>
        <color indexed="8"/>
        <rFont val="Times New Roman"/>
        <family val="1"/>
      </rPr>
      <t>(  1   +</t>
    </r>
  </si>
  <si>
    <t>=   (</t>
  </si>
  <si>
    <t>+</t>
  </si>
  <si>
    <t xml:space="preserve">    i  )</t>
  </si>
  <si>
    <r>
      <t xml:space="preserve">(  1  +  </t>
    </r>
    <r>
      <rPr>
        <b/>
        <sz val="14"/>
        <color indexed="57"/>
        <rFont val="Times New Roman"/>
        <family val="1"/>
      </rPr>
      <t>i</t>
    </r>
    <r>
      <rPr>
        <b/>
        <sz val="14"/>
        <rFont val="Times New Roman"/>
        <family val="1"/>
      </rPr>
      <t xml:space="preserve">  )</t>
    </r>
  </si>
  <si>
    <t>ª de cada  membro da iqualdade acima tem-se</t>
  </si>
  <si>
    <r>
      <t xml:space="preserve">ou  </t>
    </r>
    <r>
      <rPr>
        <sz val="14"/>
        <color indexed="57"/>
        <rFont val="Times New Roman"/>
        <family val="1"/>
      </rPr>
      <t xml:space="preserve">i </t>
    </r>
    <r>
      <rPr>
        <sz val="12"/>
        <rFont val="Times New Roman"/>
      </rPr>
      <t xml:space="preserve"> =</t>
    </r>
  </si>
  <si>
    <r>
      <t xml:space="preserve">5) </t>
    </r>
    <r>
      <rPr>
        <b/>
        <sz val="12"/>
        <rFont val="Times New Roman"/>
        <family val="1"/>
      </rPr>
      <t xml:space="preserve">Extraíndo -se a raíz </t>
    </r>
  </si>
  <si>
    <t>7)</t>
  </si>
  <si>
    <t>8)</t>
  </si>
  <si>
    <t>Cálculos para obtenção da taxa</t>
  </si>
  <si>
    <t xml:space="preserve">     n        </t>
  </si>
  <si>
    <t xml:space="preserve">Cálculos para obtenção da taxa mensal </t>
  </si>
  <si>
    <t>Cálculos para obtenção do Capital Inicial</t>
  </si>
  <si>
    <t xml:space="preserve">                           Cálculo do número de meses</t>
  </si>
  <si>
    <t>Cálculos para obtenção do número de meses</t>
  </si>
  <si>
    <t>=   ( 1 +</t>
  </si>
  <si>
    <t>I é taxa unitátia</t>
  </si>
  <si>
    <t>i=I/100=</t>
  </si>
  <si>
    <t xml:space="preserve"> Entre com a taxa mensal I  =&gt;</t>
  </si>
  <si>
    <t xml:space="preserve"> Entre a taxa porcentual  mensal  I %=&gt;</t>
  </si>
  <si>
    <r>
      <t xml:space="preserve">5) </t>
    </r>
    <r>
      <rPr>
        <b/>
        <sz val="12"/>
        <rFont val="Times New Roman"/>
        <family val="1"/>
      </rPr>
      <t xml:space="preserve">Calculando-se o logaritmo dos dois lados da igualdade tem-se </t>
    </r>
  </si>
  <si>
    <t>log(</t>
  </si>
  <si>
    <r>
      <t xml:space="preserve">= </t>
    </r>
    <r>
      <rPr>
        <b/>
        <sz val="12"/>
        <color indexed="12"/>
        <rFont val="Times New Roman"/>
        <family val="1"/>
      </rPr>
      <t>n</t>
    </r>
    <r>
      <rPr>
        <b/>
        <sz val="12"/>
        <rFont val="Times New Roman"/>
        <family val="1"/>
      </rPr>
      <t>log(</t>
    </r>
  </si>
  <si>
    <r>
      <t xml:space="preserve">= </t>
    </r>
    <r>
      <rPr>
        <b/>
        <sz val="12"/>
        <color indexed="12"/>
        <rFont val="Times New Roman"/>
        <family val="1"/>
      </rPr>
      <t xml:space="preserve">n   </t>
    </r>
    <r>
      <rPr>
        <sz val="12"/>
        <rFont val="Times New Roman"/>
        <family val="1"/>
      </rPr>
      <t>x</t>
    </r>
  </si>
  <si>
    <t>) = log(</t>
  </si>
  <si>
    <t>9)</t>
  </si>
  <si>
    <t>10)</t>
  </si>
  <si>
    <t>11)</t>
  </si>
  <si>
    <r>
      <t xml:space="preserve">n   </t>
    </r>
    <r>
      <rPr>
        <b/>
        <sz val="12"/>
        <color indexed="8"/>
        <rFont val="Times New Roman"/>
        <family val="1"/>
      </rPr>
      <t xml:space="preserve">= </t>
    </r>
  </si>
  <si>
    <t xml:space="preserve"> Obs.: Complete somente as células de fundo amarelo.  Observe os cálculos e o resultado </t>
  </si>
  <si>
    <r>
      <t xml:space="preserve">= </t>
    </r>
    <r>
      <rPr>
        <b/>
        <sz val="14"/>
        <color indexed="12"/>
        <rFont val="Times New Roman"/>
        <family val="1"/>
      </rPr>
      <t xml:space="preserve">n   </t>
    </r>
    <r>
      <rPr>
        <sz val="14"/>
        <rFont val="Times New Roman"/>
        <family val="1"/>
      </rPr>
      <t>x</t>
    </r>
  </si>
  <si>
    <t xml:space="preserve">   n</t>
  </si>
  <si>
    <r>
      <t xml:space="preserve">= </t>
    </r>
    <r>
      <rPr>
        <b/>
        <sz val="14"/>
        <color indexed="12"/>
        <rFont val="Times New Roman"/>
        <family val="1"/>
      </rPr>
      <t>n</t>
    </r>
    <r>
      <rPr>
        <b/>
        <sz val="14"/>
        <rFont val="Times New Roman"/>
        <family val="1"/>
      </rPr>
      <t>log(</t>
    </r>
  </si>
  <si>
    <t xml:space="preserve"> Obs.: Complete somente as células de fundo AMARELO.  Observe os cálculos e o resultado </t>
  </si>
  <si>
    <t>)  =</t>
  </si>
  <si>
    <t>/100</t>
  </si>
  <si>
    <t>M =</t>
  </si>
  <si>
    <t>n =</t>
  </si>
  <si>
    <t xml:space="preserve"> de cada  membro da iqualdade acima tem-se</t>
  </si>
  <si>
    <r>
      <t xml:space="preserve">5) </t>
    </r>
    <r>
      <rPr>
        <b/>
        <sz val="12"/>
        <rFont val="Times New Roman"/>
        <family val="1"/>
      </rPr>
      <t xml:space="preserve">Extraíndo -se a raíz quadrada </t>
    </r>
  </si>
  <si>
    <r>
      <t xml:space="preserve">ou </t>
    </r>
    <r>
      <rPr>
        <b/>
        <sz val="14"/>
        <color rgb="FF00B050"/>
        <rFont val="Times New Roman"/>
        <family val="1"/>
      </rPr>
      <t xml:space="preserve"> i</t>
    </r>
    <r>
      <rPr>
        <sz val="14"/>
        <color indexed="57"/>
        <rFont val="Times New Roman"/>
        <family val="1"/>
      </rPr>
      <t xml:space="preserve"> </t>
    </r>
    <r>
      <rPr>
        <sz val="12"/>
        <rFont val="Times New Roman"/>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</si>
</sst>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R$&quot;\ * #,##0.00_-;\-&quot;R$&quot;\ * #,##0.00_-;_-&quot;R$&quot;\ * &quot;-&quot;??_-;_-@_-"/>
    <numFmt numFmtId="164" formatCode="_(&quot;R$&quot;* #,##0.00_);_(&quot;R$&quot;* \(#,##0.00\);_(&quot;R$&quot;* &quot;-&quot;??_);_(@_)"/>
    <numFmt numFmtId="165" formatCode="_(* #,##0.00_);_(* \(#,##0.00\);_(* &quot;-&quot;??_);_(@_)"/>
    <numFmt numFmtId="166" formatCode="_(* #,##0_);_(* \(#,##0\);_(* &quot;-&quot;??_);_(@_)"/>
    <numFmt numFmtId="167" formatCode="_(* #,##0.0000_);_(* \(#,##0.0000\);_(* &quot;-&quot;??_);_(@_)"/>
    <numFmt numFmtId="168" formatCode="_(* #,##0.00000_);_(* \(#,##0.00000\);_(* &quot;-&quot;??_);_(@_)"/>
    <numFmt numFmtId="169" formatCode="0.00_);\(0.00\)"/>
    <numFmt numFmtId="170" formatCode="0.000_);\(0.000\)"/>
    <numFmt numFmtId="171" formatCode="0.0000_);\(0.0000\)"/>
    <numFmt numFmtId="172" formatCode="0.0_);\(0.0\)"/>
    <numFmt numFmtId="173" formatCode="0_);\(0\)"/>
    <numFmt numFmtId="174" formatCode="0.00000"/>
    <numFmt numFmtId="175" formatCode="0.00000_);\(0.00000\)"/>
    <numFmt numFmtId="176" formatCode="_(* #,##0.00000_);_(* \(#,##0.00000\);_(* &quot;-&quot;?????_);_(@_)"/>
    <numFmt numFmtId="177" formatCode="_(* #,##0.0_);_(* \(#,##0.0\);_(* &quot;-&quot;?????_);_(@_)"/>
    <numFmt numFmtId="178" formatCode="0.000"/>
  </numFmts>
  <fonts count="49" x14ac:knownFonts="1">
    <font>
      <sz val="12"/>
      <name val="Times New Roman"/>
    </font>
    <font>
      <sz val="12"/>
      <name val="Times New Roman"/>
    </font>
    <font>
      <b/>
      <sz val="12"/>
      <name val="Times New Roman"/>
      <family val="1"/>
    </font>
    <font>
      <b/>
      <sz val="16"/>
      <name val="Times New Roman"/>
      <family val="1"/>
    </font>
    <font>
      <b/>
      <sz val="16"/>
      <color indexed="10"/>
      <name val="Times New Roman"/>
      <family val="1"/>
    </font>
    <font>
      <b/>
      <sz val="12"/>
      <color indexed="8"/>
      <name val="Times New Roman"/>
      <family val="1"/>
    </font>
    <font>
      <sz val="12"/>
      <color indexed="8"/>
      <name val="Times New Roman"/>
      <family val="1"/>
    </font>
    <font>
      <b/>
      <sz val="16"/>
      <color indexed="12"/>
      <name val="Times New Roman"/>
      <family val="1"/>
    </font>
    <font>
      <b/>
      <sz val="16"/>
      <color indexed="57"/>
      <name val="Times New Roman"/>
      <family val="1"/>
    </font>
    <font>
      <b/>
      <sz val="14"/>
      <name val="Times New Roman"/>
      <family val="1"/>
    </font>
    <font>
      <sz val="14"/>
      <name val="Times New Roman"/>
      <family val="1"/>
    </font>
    <font>
      <sz val="14"/>
      <color indexed="10"/>
      <name val="Times New Roman"/>
      <family val="1"/>
    </font>
    <font>
      <sz val="14"/>
      <color indexed="12"/>
      <name val="Times New Roman"/>
      <family val="1"/>
    </font>
    <font>
      <b/>
      <sz val="14"/>
      <color indexed="10"/>
      <name val="Times New Roman"/>
      <family val="1"/>
    </font>
    <font>
      <b/>
      <sz val="14"/>
      <color indexed="12"/>
      <name val="Times New Roman"/>
      <family val="1"/>
    </font>
    <font>
      <b/>
      <sz val="14"/>
      <color indexed="55"/>
      <name val="Times New Roman"/>
      <family val="1"/>
    </font>
    <font>
      <b/>
      <sz val="12"/>
      <color indexed="55"/>
      <name val="Times New Roman"/>
      <family val="1"/>
    </font>
    <font>
      <sz val="12"/>
      <color indexed="55"/>
      <name val="Times New Roman"/>
      <family val="1"/>
    </font>
    <font>
      <b/>
      <sz val="16"/>
      <color indexed="55"/>
      <name val="Times New Roman"/>
      <family val="1"/>
    </font>
    <font>
      <sz val="12"/>
      <name val="Times New Roman"/>
      <family val="1"/>
    </font>
    <font>
      <b/>
      <sz val="12"/>
      <color indexed="12"/>
      <name val="Times New Roman"/>
      <family val="1"/>
    </font>
    <font>
      <b/>
      <sz val="14"/>
      <color indexed="57"/>
      <name val="Times New Roman"/>
      <family val="1"/>
    </font>
    <font>
      <sz val="12"/>
      <color indexed="57"/>
      <name val="Times New Roman"/>
      <family val="1"/>
    </font>
    <font>
      <b/>
      <sz val="12"/>
      <color indexed="57"/>
      <name val="Times New Roman"/>
      <family val="1"/>
    </font>
    <font>
      <b/>
      <sz val="12"/>
      <color indexed="18"/>
      <name val="Times New Roman"/>
      <family val="1"/>
    </font>
    <font>
      <b/>
      <sz val="12"/>
      <color indexed="10"/>
      <name val="Times New Roman"/>
      <family val="1"/>
    </font>
    <font>
      <sz val="12"/>
      <color indexed="23"/>
      <name val="Times New Roman"/>
      <family val="1"/>
    </font>
    <font>
      <b/>
      <sz val="12"/>
      <color indexed="17"/>
      <name val="Times New Roman"/>
      <family val="1"/>
    </font>
    <font>
      <b/>
      <sz val="13"/>
      <color indexed="10"/>
      <name val="Times New Roman"/>
      <family val="1"/>
    </font>
    <font>
      <sz val="13"/>
      <name val="Times New Roman"/>
      <family val="1"/>
    </font>
    <font>
      <b/>
      <sz val="13"/>
      <color indexed="57"/>
      <name val="Times New Roman"/>
      <family val="1"/>
    </font>
    <font>
      <b/>
      <sz val="13"/>
      <color indexed="12"/>
      <name val="Times New Roman"/>
      <family val="1"/>
    </font>
    <font>
      <b/>
      <sz val="13"/>
      <color indexed="8"/>
      <name val="Times New Roman"/>
      <family val="1"/>
    </font>
    <font>
      <sz val="12"/>
      <color indexed="10"/>
      <name val="Times New Roman"/>
      <family val="1"/>
    </font>
    <font>
      <b/>
      <sz val="12"/>
      <color indexed="16"/>
      <name val="Times New Roman"/>
      <family val="1"/>
    </font>
    <font>
      <b/>
      <sz val="14"/>
      <color indexed="16"/>
      <name val="Times New Roman"/>
      <family val="1"/>
    </font>
    <font>
      <sz val="10"/>
      <color indexed="23"/>
      <name val="Times New Roman"/>
      <family val="1"/>
    </font>
    <font>
      <b/>
      <sz val="10"/>
      <color indexed="17"/>
      <name val="Times New Roman"/>
      <family val="1"/>
    </font>
    <font>
      <sz val="14"/>
      <color indexed="57"/>
      <name val="Times New Roman"/>
      <family val="1"/>
    </font>
    <font>
      <b/>
      <sz val="11"/>
      <color indexed="57"/>
      <name val="Times New Roman"/>
      <family val="1"/>
    </font>
    <font>
      <b/>
      <sz val="12"/>
      <color indexed="60"/>
      <name val="Times New Roman"/>
      <family val="1"/>
    </font>
    <font>
      <sz val="14"/>
      <color indexed="8"/>
      <name val="Times New Roman"/>
      <family val="1"/>
    </font>
    <font>
      <b/>
      <sz val="12"/>
      <color theme="1"/>
      <name val="Times New Roman"/>
      <family val="1"/>
    </font>
    <font>
      <b/>
      <sz val="12"/>
      <color rgb="FF00B050"/>
      <name val="Times New Roman"/>
      <family val="1"/>
    </font>
    <font>
      <b/>
      <sz val="12"/>
      <color rgb="FF0070C0"/>
      <name val="Times New Roman"/>
      <family val="1"/>
    </font>
    <font>
      <sz val="12"/>
      <color theme="0" tint="-4.9989318521683403E-2"/>
      <name val="Times New Roman"/>
      <family val="1"/>
    </font>
    <font>
      <b/>
      <sz val="14"/>
      <color theme="0" tint="-4.9989318521683403E-2"/>
      <name val="Times New Roman"/>
      <family val="1"/>
    </font>
    <font>
      <b/>
      <sz val="12"/>
      <color theme="0"/>
      <name val="Times New Roman"/>
      <family val="1"/>
    </font>
    <font>
      <b/>
      <sz val="14"/>
      <color rgb="FF00B050"/>
      <name val="Times New Roman"/>
      <family val="1"/>
    </font>
  </fonts>
  <fills count="10">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0070C0"/>
        <bgColor indexed="64"/>
      </patternFill>
    </fill>
    <fill>
      <patternFill patternType="solid">
        <fgColor rgb="FFFFFF99"/>
        <bgColor indexed="64"/>
      </patternFill>
    </fill>
    <fill>
      <patternFill patternType="solid">
        <fgColor rgb="FF002060"/>
        <bgColor indexed="64"/>
      </patternFill>
    </fill>
    <fill>
      <patternFill patternType="solid">
        <fgColor rgb="FFFFFF00"/>
        <bgColor indexed="64"/>
      </patternFill>
    </fill>
  </fills>
  <borders count="19">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s>
  <cellStyleXfs count="3">
    <xf numFmtId="0" fontId="0" fillId="0" borderId="0"/>
    <xf numFmtId="164" fontId="1" fillId="0" borderId="0" applyFont="0" applyFill="0" applyBorder="0" applyAlignment="0" applyProtection="0"/>
    <xf numFmtId="165" fontId="1" fillId="0" borderId="0" applyFont="0" applyFill="0" applyBorder="0" applyAlignment="0" applyProtection="0"/>
  </cellStyleXfs>
  <cellXfs count="502">
    <xf numFmtId="0" fontId="0" fillId="0" borderId="0" xfId="0"/>
    <xf numFmtId="0" fontId="0" fillId="0" borderId="0" xfId="0" applyProtection="1">
      <protection locked="0"/>
    </xf>
    <xf numFmtId="0" fontId="0" fillId="2" borderId="0" xfId="0" applyFill="1" applyProtection="1">
      <protection locked="0"/>
    </xf>
    <xf numFmtId="0" fontId="0" fillId="2" borderId="0" xfId="0" applyFill="1"/>
    <xf numFmtId="0" fontId="0" fillId="3" borderId="0" xfId="0" applyFill="1"/>
    <xf numFmtId="0" fontId="0" fillId="3" borderId="0" xfId="0" applyFill="1" applyProtection="1">
      <protection locked="0"/>
    </xf>
    <xf numFmtId="0" fontId="3" fillId="3" borderId="0" xfId="0" quotePrefix="1" applyFont="1" applyFill="1" applyProtection="1">
      <protection locked="0"/>
    </xf>
    <xf numFmtId="0" fontId="3" fillId="2" borderId="0" xfId="0" quotePrefix="1" applyFont="1" applyFill="1" applyProtection="1">
      <protection locked="0"/>
    </xf>
    <xf numFmtId="0" fontId="2" fillId="2" borderId="0" xfId="0" applyFont="1" applyFill="1" applyProtection="1">
      <protection locked="0"/>
    </xf>
    <xf numFmtId="0" fontId="4" fillId="2" borderId="0" xfId="0" quotePrefix="1" applyFont="1" applyFill="1" applyProtection="1">
      <protection locked="0"/>
    </xf>
    <xf numFmtId="0" fontId="0" fillId="2" borderId="0" xfId="0" quotePrefix="1" applyFill="1" applyProtection="1">
      <protection locked="0"/>
    </xf>
    <xf numFmtId="0" fontId="6" fillId="4" borderId="0" xfId="0" applyFont="1" applyFill="1" applyProtection="1">
      <protection locked="0"/>
    </xf>
    <xf numFmtId="0" fontId="7" fillId="2" borderId="0" xfId="0" quotePrefix="1" applyFont="1" applyFill="1" applyProtection="1">
      <protection locked="0"/>
    </xf>
    <xf numFmtId="0" fontId="8" fillId="2" borderId="0" xfId="0" quotePrefix="1" applyFont="1" applyFill="1" applyProtection="1">
      <protection locked="0"/>
    </xf>
    <xf numFmtId="0" fontId="0" fillId="2" borderId="1" xfId="0" applyFill="1" applyBorder="1" applyProtection="1">
      <protection locked="0"/>
    </xf>
    <xf numFmtId="0" fontId="9" fillId="2" borderId="2" xfId="0" applyFont="1" applyFill="1" applyBorder="1" applyProtection="1">
      <protection locked="0"/>
    </xf>
    <xf numFmtId="0" fontId="0" fillId="2" borderId="0" xfId="0" applyFill="1" applyBorder="1" applyProtection="1">
      <protection locked="0"/>
    </xf>
    <xf numFmtId="0" fontId="0" fillId="2" borderId="3" xfId="0" applyFill="1" applyBorder="1" applyProtection="1">
      <protection locked="0"/>
    </xf>
    <xf numFmtId="0" fontId="9" fillId="2" borderId="4" xfId="0" applyFont="1" applyFill="1"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8" fillId="2" borderId="0" xfId="0" applyFont="1" applyFill="1" applyProtection="1">
      <protection locked="0"/>
    </xf>
    <xf numFmtId="0" fontId="6" fillId="3" borderId="0" xfId="0" applyFont="1" applyFill="1" applyProtection="1">
      <protection locked="0"/>
    </xf>
    <xf numFmtId="0" fontId="10" fillId="2" borderId="0" xfId="0" applyFont="1" applyFill="1" applyProtection="1">
      <protection locked="0"/>
    </xf>
    <xf numFmtId="0" fontId="8" fillId="2" borderId="0" xfId="0" applyFont="1" applyFill="1" applyBorder="1" applyProtection="1">
      <protection locked="0"/>
    </xf>
    <xf numFmtId="0" fontId="10" fillId="2" borderId="0" xfId="0" quotePrefix="1" applyFont="1" applyFill="1" applyBorder="1" applyProtection="1">
      <protection locked="0"/>
    </xf>
    <xf numFmtId="0" fontId="8" fillId="2" borderId="0" xfId="0" quotePrefix="1" applyFont="1" applyFill="1" applyBorder="1" applyAlignment="1" applyProtection="1">
      <alignment horizontal="right"/>
      <protection locked="0"/>
    </xf>
    <xf numFmtId="0" fontId="10" fillId="2" borderId="0" xfId="0" quotePrefix="1" applyFont="1" applyFill="1" applyBorder="1" applyAlignment="1" applyProtection="1">
      <alignment horizontal="right"/>
      <protection locked="0"/>
    </xf>
    <xf numFmtId="0" fontId="7" fillId="2" borderId="0" xfId="0" quotePrefix="1" applyFont="1" applyFill="1" applyBorder="1" applyProtection="1">
      <protection locked="0"/>
    </xf>
    <xf numFmtId="0" fontId="9" fillId="2" borderId="0" xfId="0" applyFont="1" applyFill="1" applyBorder="1" applyProtection="1">
      <protection locked="0"/>
    </xf>
    <xf numFmtId="0" fontId="2" fillId="2" borderId="0" xfId="0" applyFont="1" applyFill="1" applyBorder="1" applyAlignment="1" applyProtection="1">
      <alignment horizontal="center"/>
      <protection locked="0"/>
    </xf>
    <xf numFmtId="0" fontId="9" fillId="2" borderId="0" xfId="0" quotePrefix="1" applyFont="1" applyFill="1" applyBorder="1" applyProtection="1">
      <protection locked="0"/>
    </xf>
    <xf numFmtId="0" fontId="9" fillId="2" borderId="2" xfId="0" quotePrefix="1" applyFont="1" applyFill="1" applyBorder="1" applyProtection="1">
      <protection locked="0"/>
    </xf>
    <xf numFmtId="0" fontId="10" fillId="2" borderId="0" xfId="0" applyFont="1" applyFill="1" applyBorder="1" applyAlignment="1" applyProtection="1">
      <alignment horizontal="right"/>
      <protection locked="0"/>
    </xf>
    <xf numFmtId="0" fontId="2" fillId="2" borderId="0" xfId="0" quotePrefix="1" applyFont="1" applyFill="1" applyBorder="1" applyProtection="1">
      <protection locked="0"/>
    </xf>
    <xf numFmtId="0" fontId="15" fillId="2" borderId="7" xfId="0" applyFont="1" applyFill="1" applyBorder="1" applyProtection="1">
      <protection locked="0"/>
    </xf>
    <xf numFmtId="0" fontId="0" fillId="2" borderId="8" xfId="0" applyFill="1" applyBorder="1" applyProtection="1">
      <protection locked="0"/>
    </xf>
    <xf numFmtId="0" fontId="17" fillId="2" borderId="0" xfId="0" applyFont="1" applyFill="1" applyBorder="1" applyProtection="1">
      <protection locked="0"/>
    </xf>
    <xf numFmtId="0" fontId="17" fillId="2" borderId="0" xfId="0" applyFont="1" applyFill="1" applyProtection="1">
      <protection locked="0"/>
    </xf>
    <xf numFmtId="0" fontId="17" fillId="3" borderId="0" xfId="0" applyFont="1" applyFill="1" applyBorder="1" applyProtection="1">
      <protection locked="0"/>
    </xf>
    <xf numFmtId="0" fontId="17" fillId="3" borderId="0" xfId="0" applyFont="1" applyFill="1" applyProtection="1">
      <protection locked="0"/>
    </xf>
    <xf numFmtId="0" fontId="0" fillId="3" borderId="0" xfId="0" applyFill="1" applyBorder="1" applyProtection="1">
      <protection locked="0"/>
    </xf>
    <xf numFmtId="0" fontId="18" fillId="2" borderId="0" xfId="0" quotePrefix="1" applyFont="1" applyFill="1" applyBorder="1" applyProtection="1">
      <protection locked="0"/>
    </xf>
    <xf numFmtId="0" fontId="15" fillId="2" borderId="0" xfId="0" applyFont="1" applyFill="1" applyBorder="1" applyProtection="1">
      <protection locked="0"/>
    </xf>
    <xf numFmtId="166" fontId="14" fillId="2" borderId="0" xfId="0" quotePrefix="1" applyNumberFormat="1" applyFont="1" applyFill="1" applyBorder="1" applyAlignment="1" applyProtection="1">
      <alignment horizontal="left"/>
      <protection locked="0"/>
    </xf>
    <xf numFmtId="0" fontId="9" fillId="2" borderId="5" xfId="0" applyFont="1" applyFill="1" applyBorder="1" applyProtection="1">
      <protection locked="0"/>
    </xf>
    <xf numFmtId="0" fontId="2" fillId="2" borderId="8" xfId="0" quotePrefix="1" applyFont="1" applyFill="1" applyBorder="1" applyAlignment="1" applyProtection="1">
      <alignment horizontal="right"/>
      <protection locked="0"/>
    </xf>
    <xf numFmtId="0" fontId="9" fillId="2" borderId="4" xfId="0" quotePrefix="1" applyFont="1" applyFill="1" applyBorder="1" applyProtection="1">
      <protection locked="0"/>
    </xf>
    <xf numFmtId="0" fontId="9" fillId="2" borderId="6" xfId="0" quotePrefix="1" applyFont="1" applyFill="1" applyBorder="1" applyProtection="1">
      <protection locked="0"/>
    </xf>
    <xf numFmtId="0" fontId="0" fillId="2" borderId="9" xfId="0" applyFill="1" applyBorder="1" applyProtection="1">
      <protection locked="0"/>
    </xf>
    <xf numFmtId="0" fontId="0" fillId="2" borderId="10" xfId="0" applyFill="1" applyBorder="1" applyProtection="1">
      <protection locked="0"/>
    </xf>
    <xf numFmtId="0" fontId="2" fillId="2" borderId="0" xfId="0" quotePrefix="1" applyFont="1" applyFill="1" applyBorder="1" applyAlignment="1" applyProtection="1">
      <alignment horizontal="right"/>
      <protection locked="0"/>
    </xf>
    <xf numFmtId="166" fontId="20" fillId="4" borderId="11" xfId="2" applyNumberFormat="1" applyFont="1" applyFill="1" applyBorder="1" applyProtection="1">
      <protection locked="0"/>
    </xf>
    <xf numFmtId="1" fontId="20" fillId="2" borderId="8" xfId="0" applyNumberFormat="1" applyFont="1" applyFill="1" applyBorder="1" applyAlignment="1" applyProtection="1">
      <alignment horizontal="left"/>
      <protection locked="0"/>
    </xf>
    <xf numFmtId="0" fontId="2" fillId="2" borderId="9" xfId="0" quotePrefix="1" applyFont="1" applyFill="1" applyBorder="1" applyProtection="1">
      <protection locked="0"/>
    </xf>
    <xf numFmtId="0" fontId="2" fillId="2" borderId="9" xfId="0" quotePrefix="1" applyFont="1" applyFill="1" applyBorder="1" applyAlignment="1" applyProtection="1">
      <alignment horizontal="center"/>
      <protection locked="0"/>
    </xf>
    <xf numFmtId="0" fontId="17" fillId="2" borderId="7" xfId="0" applyFont="1" applyFill="1" applyBorder="1" applyProtection="1">
      <protection locked="0"/>
    </xf>
    <xf numFmtId="166" fontId="25" fillId="2" borderId="5" xfId="2" quotePrefix="1" applyNumberFormat="1" applyFont="1" applyFill="1" applyBorder="1" applyProtection="1">
      <protection locked="0"/>
    </xf>
    <xf numFmtId="0" fontId="2" fillId="2" borderId="5" xfId="0" quotePrefix="1" applyFont="1" applyFill="1" applyBorder="1" applyProtection="1">
      <protection locked="0"/>
    </xf>
    <xf numFmtId="0" fontId="23" fillId="2" borderId="5" xfId="0" quotePrefix="1" applyFont="1" applyFill="1" applyBorder="1" applyAlignment="1" applyProtection="1">
      <alignment horizontal="center"/>
      <protection locked="0"/>
    </xf>
    <xf numFmtId="0" fontId="2" fillId="2" borderId="6" xfId="0" applyFont="1" applyFill="1" applyBorder="1" applyProtection="1">
      <protection locked="0"/>
    </xf>
    <xf numFmtId="0" fontId="2" fillId="2" borderId="0" xfId="0" applyFont="1" applyFill="1" applyBorder="1" applyProtection="1">
      <protection locked="0"/>
    </xf>
    <xf numFmtId="0" fontId="27" fillId="2" borderId="5" xfId="0" applyFont="1" applyFill="1" applyBorder="1" applyAlignment="1" applyProtection="1">
      <alignment horizontal="center"/>
      <protection locked="0"/>
    </xf>
    <xf numFmtId="0" fontId="26" fillId="3" borderId="0" xfId="0" applyFont="1" applyFill="1" applyAlignment="1" applyProtection="1">
      <alignment horizontal="center"/>
      <protection locked="0"/>
    </xf>
    <xf numFmtId="0" fontId="15" fillId="3" borderId="0" xfId="0" applyFont="1" applyFill="1" applyBorder="1" applyProtection="1">
      <protection locked="0"/>
    </xf>
    <xf numFmtId="0" fontId="17" fillId="4" borderId="0" xfId="0" quotePrefix="1" applyFont="1" applyFill="1" applyProtection="1">
      <protection locked="0"/>
    </xf>
    <xf numFmtId="0" fontId="19" fillId="4" borderId="0" xfId="0" applyFont="1" applyFill="1" applyProtection="1">
      <protection locked="0"/>
    </xf>
    <xf numFmtId="0" fontId="28" fillId="2" borderId="0" xfId="0" quotePrefix="1" applyFont="1" applyFill="1" applyProtection="1">
      <protection locked="0"/>
    </xf>
    <xf numFmtId="0" fontId="29" fillId="2" borderId="0" xfId="0" applyFont="1" applyFill="1" applyProtection="1">
      <protection locked="0"/>
    </xf>
    <xf numFmtId="0" fontId="30" fillId="2" borderId="0" xfId="0" quotePrefix="1" applyFont="1" applyFill="1" applyProtection="1">
      <protection locked="0"/>
    </xf>
    <xf numFmtId="0" fontId="31" fillId="2" borderId="0" xfId="0" quotePrefix="1" applyFont="1" applyFill="1" applyBorder="1" applyProtection="1">
      <protection locked="0"/>
    </xf>
    <xf numFmtId="0" fontId="32" fillId="2" borderId="0" xfId="0" quotePrefix="1" applyFont="1" applyFill="1" applyProtection="1">
      <protection locked="0"/>
    </xf>
    <xf numFmtId="164" fontId="5" fillId="4" borderId="11" xfId="1" applyFont="1" applyFill="1" applyBorder="1" applyProtection="1">
      <protection locked="0"/>
    </xf>
    <xf numFmtId="165" fontId="33" fillId="3" borderId="0" xfId="0" applyNumberFormat="1" applyFont="1" applyFill="1" applyProtection="1">
      <protection locked="0"/>
    </xf>
    <xf numFmtId="166" fontId="25" fillId="2" borderId="5" xfId="2" quotePrefix="1" applyNumberFormat="1" applyFont="1" applyFill="1" applyBorder="1" applyAlignment="1" applyProtection="1">
      <alignment horizontal="right"/>
      <protection locked="0"/>
    </xf>
    <xf numFmtId="169" fontId="2" fillId="2" borderId="4" xfId="2" quotePrefix="1" applyNumberFormat="1" applyFont="1" applyFill="1" applyBorder="1" applyAlignment="1" applyProtection="1">
      <alignment horizontal="right"/>
      <protection locked="0"/>
    </xf>
    <xf numFmtId="169" fontId="2" fillId="2" borderId="0" xfId="2" quotePrefix="1" applyNumberFormat="1" applyFont="1" applyFill="1" applyBorder="1" applyAlignment="1" applyProtection="1">
      <alignment horizontal="right"/>
      <protection locked="0"/>
    </xf>
    <xf numFmtId="1" fontId="20" fillId="2" borderId="0" xfId="0" applyNumberFormat="1" applyFont="1" applyFill="1" applyBorder="1" applyAlignment="1" applyProtection="1">
      <alignment horizontal="left"/>
      <protection locked="0"/>
    </xf>
    <xf numFmtId="166" fontId="25" fillId="2" borderId="0" xfId="2" quotePrefix="1" applyNumberFormat="1" applyFont="1" applyFill="1" applyBorder="1" applyProtection="1">
      <protection locked="0"/>
    </xf>
    <xf numFmtId="0" fontId="27" fillId="2" borderId="0" xfId="0" applyFont="1" applyFill="1" applyBorder="1" applyAlignment="1" applyProtection="1">
      <alignment horizontal="center"/>
      <protection locked="0"/>
    </xf>
    <xf numFmtId="0" fontId="17" fillId="2" borderId="1" xfId="0" applyFont="1" applyFill="1" applyBorder="1" applyProtection="1">
      <protection locked="0"/>
    </xf>
    <xf numFmtId="169" fontId="2" fillId="2" borderId="5" xfId="2" quotePrefix="1" applyNumberFormat="1" applyFont="1" applyFill="1" applyBorder="1" applyAlignment="1" applyProtection="1">
      <alignment horizontal="right"/>
      <protection locked="0"/>
    </xf>
    <xf numFmtId="169" fontId="2" fillId="2" borderId="0" xfId="2" applyNumberFormat="1" applyFont="1" applyFill="1" applyBorder="1" applyAlignment="1" applyProtection="1">
      <alignment horizontal="right"/>
      <protection locked="0"/>
    </xf>
    <xf numFmtId="166" fontId="13" fillId="2" borderId="0" xfId="2" quotePrefix="1" applyNumberFormat="1" applyFont="1" applyFill="1" applyBorder="1" applyAlignment="1" applyProtection="1">
      <alignment horizontal="right"/>
      <protection locked="0"/>
    </xf>
    <xf numFmtId="0" fontId="2" fillId="2" borderId="0" xfId="0" quotePrefix="1" applyFont="1" applyFill="1" applyBorder="1" applyAlignment="1" applyProtection="1">
      <alignment horizontal="center"/>
      <protection locked="0"/>
    </xf>
    <xf numFmtId="166" fontId="20" fillId="2" borderId="0" xfId="0" applyNumberFormat="1" applyFont="1" applyFill="1" applyAlignment="1" applyProtection="1">
      <alignment horizontal="center"/>
      <protection locked="0"/>
    </xf>
    <xf numFmtId="0" fontId="23" fillId="2" borderId="0" xfId="0" quotePrefix="1" applyFont="1" applyFill="1" applyBorder="1" applyAlignment="1" applyProtection="1">
      <alignment horizontal="center"/>
      <protection locked="0"/>
    </xf>
    <xf numFmtId="0" fontId="5" fillId="2" borderId="0" xfId="0" applyFont="1" applyFill="1" applyBorder="1" applyAlignment="1" applyProtection="1">
      <alignment horizontal="left"/>
      <protection locked="0"/>
    </xf>
    <xf numFmtId="0" fontId="5" fillId="2" borderId="1" xfId="0" applyFont="1" applyFill="1" applyBorder="1" applyAlignment="1" applyProtection="1">
      <alignment horizontal="left"/>
      <protection locked="0"/>
    </xf>
    <xf numFmtId="166" fontId="20" fillId="2" borderId="8" xfId="0" applyNumberFormat="1" applyFont="1" applyFill="1" applyBorder="1" applyAlignment="1" applyProtection="1">
      <alignment horizontal="center"/>
      <protection locked="0"/>
    </xf>
    <xf numFmtId="0" fontId="27" fillId="2" borderId="6" xfId="0" applyFont="1" applyFill="1" applyBorder="1" applyAlignment="1" applyProtection="1">
      <alignment horizontal="center"/>
      <protection locked="0"/>
    </xf>
    <xf numFmtId="0" fontId="25" fillId="2" borderId="0" xfId="0" quotePrefix="1" applyFont="1" applyFill="1" applyBorder="1" applyAlignment="1" applyProtection="1">
      <alignment horizontal="center"/>
      <protection locked="0"/>
    </xf>
    <xf numFmtId="0" fontId="2" fillId="2" borderId="5" xfId="0" applyFont="1" applyFill="1" applyBorder="1" applyProtection="1">
      <protection locked="0"/>
    </xf>
    <xf numFmtId="0" fontId="35" fillId="2" borderId="5" xfId="0" quotePrefix="1" applyFont="1" applyFill="1" applyBorder="1" applyProtection="1">
      <protection locked="0"/>
    </xf>
    <xf numFmtId="169" fontId="2" fillId="2" borderId="12" xfId="2" quotePrefix="1" applyNumberFormat="1" applyFont="1" applyFill="1" applyBorder="1" applyAlignment="1" applyProtection="1">
      <alignment horizontal="right"/>
      <protection locked="0"/>
    </xf>
    <xf numFmtId="0" fontId="25" fillId="2" borderId="0" xfId="0" applyFont="1" applyFill="1" applyBorder="1" applyProtection="1">
      <protection locked="0"/>
    </xf>
    <xf numFmtId="0" fontId="25" fillId="2" borderId="13" xfId="0" applyFont="1" applyFill="1" applyBorder="1" applyProtection="1">
      <protection locked="0"/>
    </xf>
    <xf numFmtId="169" fontId="25" fillId="2" borderId="14" xfId="2" quotePrefix="1" applyNumberFormat="1" applyFont="1" applyFill="1" applyBorder="1" applyAlignment="1" applyProtection="1">
      <alignment horizontal="right"/>
      <protection locked="0"/>
    </xf>
    <xf numFmtId="169" fontId="33" fillId="3" borderId="0" xfId="0" applyNumberFormat="1" applyFont="1" applyFill="1" applyProtection="1">
      <protection locked="0"/>
    </xf>
    <xf numFmtId="166" fontId="8" fillId="2" borderId="0" xfId="0" applyNumberFormat="1" applyFont="1" applyFill="1" applyBorder="1" applyProtection="1">
      <protection locked="0"/>
    </xf>
    <xf numFmtId="1" fontId="20" fillId="2" borderId="8" xfId="0" quotePrefix="1" applyNumberFormat="1" applyFont="1" applyFill="1" applyBorder="1" applyAlignment="1" applyProtection="1">
      <alignment horizontal="left"/>
      <protection locked="0"/>
    </xf>
    <xf numFmtId="1" fontId="16" fillId="2" borderId="7" xfId="0" quotePrefix="1" applyNumberFormat="1" applyFont="1" applyFill="1" applyBorder="1" applyAlignment="1" applyProtection="1">
      <alignment horizontal="left"/>
      <protection locked="0"/>
    </xf>
    <xf numFmtId="2" fontId="23" fillId="2" borderId="0" xfId="0" applyNumberFormat="1" applyFont="1" applyFill="1" applyProtection="1">
      <protection locked="0"/>
    </xf>
    <xf numFmtId="2" fontId="23" fillId="4" borderId="11" xfId="0" quotePrefix="1" applyNumberFormat="1" applyFont="1" applyFill="1" applyBorder="1" applyProtection="1">
      <protection locked="0"/>
    </xf>
    <xf numFmtId="0" fontId="25" fillId="2" borderId="9" xfId="0" applyFont="1" applyFill="1" applyBorder="1" applyAlignment="1" applyProtection="1">
      <alignment horizontal="center"/>
      <protection locked="0"/>
    </xf>
    <xf numFmtId="0" fontId="5" fillId="2" borderId="9" xfId="0" applyFont="1" applyFill="1" applyBorder="1" applyAlignment="1" applyProtection="1">
      <alignment horizontal="center"/>
      <protection locked="0"/>
    </xf>
    <xf numFmtId="167" fontId="27" fillId="2" borderId="10" xfId="2" quotePrefix="1" applyNumberFormat="1" applyFont="1" applyFill="1" applyBorder="1" applyAlignment="1" applyProtection="1">
      <alignment horizontal="left"/>
      <protection locked="0"/>
    </xf>
    <xf numFmtId="0" fontId="2" fillId="2" borderId="5" xfId="0" applyFont="1" applyFill="1" applyBorder="1" applyAlignment="1" applyProtection="1">
      <alignment horizontal="center"/>
      <protection locked="0"/>
    </xf>
    <xf numFmtId="0" fontId="13" fillId="2" borderId="2" xfId="0" applyFont="1" applyFill="1" applyBorder="1" applyProtection="1">
      <protection locked="0"/>
    </xf>
    <xf numFmtId="0" fontId="5" fillId="2" borderId="1" xfId="0" quotePrefix="1" applyFont="1" applyFill="1" applyBorder="1" applyAlignment="1" applyProtection="1">
      <alignment horizontal="center"/>
      <protection locked="0"/>
    </xf>
    <xf numFmtId="0" fontId="14" fillId="2" borderId="4" xfId="0" applyFont="1" applyFill="1" applyBorder="1" applyProtection="1">
      <protection locked="0"/>
    </xf>
    <xf numFmtId="0" fontId="21" fillId="2" borderId="0" xfId="0" applyFont="1" applyFill="1" applyBorder="1" applyProtection="1">
      <protection locked="0"/>
    </xf>
    <xf numFmtId="0" fontId="21" fillId="2" borderId="2" xfId="0" applyFont="1" applyFill="1" applyBorder="1" applyProtection="1">
      <protection locked="0"/>
    </xf>
    <xf numFmtId="0" fontId="20" fillId="2" borderId="0" xfId="0" applyFont="1" applyFill="1" applyProtection="1">
      <protection locked="0"/>
    </xf>
    <xf numFmtId="169" fontId="22" fillId="3" borderId="0" xfId="0" applyNumberFormat="1" applyFont="1" applyFill="1" applyProtection="1">
      <protection locked="0"/>
    </xf>
    <xf numFmtId="164" fontId="25" fillId="4" borderId="11" xfId="1" quotePrefix="1" applyFont="1" applyFill="1" applyBorder="1" applyProtection="1">
      <protection locked="0"/>
    </xf>
    <xf numFmtId="0" fontId="8" fillId="2" borderId="0" xfId="0" applyFont="1" applyFill="1" applyBorder="1" applyAlignment="1" applyProtection="1">
      <alignment horizontal="right"/>
      <protection locked="0"/>
    </xf>
    <xf numFmtId="0" fontId="4" fillId="2" borderId="0" xfId="0" applyFont="1" applyFill="1" applyBorder="1" applyAlignment="1" applyProtection="1">
      <alignment horizontal="right"/>
      <protection locked="0"/>
    </xf>
    <xf numFmtId="164" fontId="25" fillId="2" borderId="0" xfId="0" applyNumberFormat="1" applyFont="1" applyFill="1" applyBorder="1" applyProtection="1">
      <protection locked="0"/>
    </xf>
    <xf numFmtId="166" fontId="5" fillId="2" borderId="5" xfId="2" applyNumberFormat="1" applyFont="1" applyFill="1" applyBorder="1" applyAlignment="1" applyProtection="1">
      <alignment horizontal="right"/>
      <protection locked="0"/>
    </xf>
    <xf numFmtId="0" fontId="12" fillId="2" borderId="0" xfId="0" applyFont="1" applyFill="1" applyBorder="1" applyAlignment="1" applyProtection="1">
      <alignment horizontal="right"/>
      <protection locked="0"/>
    </xf>
    <xf numFmtId="166" fontId="5" fillId="2" borderId="0" xfId="2" applyNumberFormat="1" applyFont="1" applyFill="1" applyBorder="1" applyAlignment="1" applyProtection="1">
      <alignment horizontal="right"/>
      <protection locked="0"/>
    </xf>
    <xf numFmtId="169" fontId="25" fillId="2" borderId="0" xfId="2" quotePrefix="1" applyNumberFormat="1" applyFont="1" applyFill="1" applyBorder="1" applyAlignment="1" applyProtection="1">
      <alignment horizontal="right"/>
      <protection locked="0"/>
    </xf>
    <xf numFmtId="169" fontId="25" fillId="2" borderId="5" xfId="2" quotePrefix="1" applyNumberFormat="1" applyFont="1" applyFill="1" applyBorder="1" applyAlignment="1" applyProtection="1">
      <alignment horizontal="right"/>
      <protection locked="0"/>
    </xf>
    <xf numFmtId="0" fontId="21" fillId="2" borderId="5" xfId="0" applyFont="1" applyFill="1" applyBorder="1" applyProtection="1">
      <protection locked="0"/>
    </xf>
    <xf numFmtId="0" fontId="6" fillId="2" borderId="5" xfId="0" applyFont="1" applyFill="1" applyBorder="1" applyAlignment="1" applyProtection="1">
      <alignment horizontal="center"/>
      <protection locked="0"/>
    </xf>
    <xf numFmtId="0" fontId="6" fillId="2" borderId="0" xfId="0" applyFont="1" applyFill="1" applyBorder="1" applyAlignment="1" applyProtection="1">
      <alignment horizontal="center"/>
      <protection locked="0"/>
    </xf>
    <xf numFmtId="0" fontId="2" fillId="2" borderId="0" xfId="0" applyFont="1" applyFill="1" applyBorder="1" applyAlignment="1" applyProtection="1">
      <alignment horizontal="left"/>
      <protection locked="0"/>
    </xf>
    <xf numFmtId="1" fontId="20" fillId="2" borderId="1" xfId="0" quotePrefix="1" applyNumberFormat="1" applyFont="1" applyFill="1" applyBorder="1" applyAlignment="1" applyProtection="1">
      <alignment horizontal="right"/>
      <protection locked="0"/>
    </xf>
    <xf numFmtId="0" fontId="2" fillId="2" borderId="5" xfId="0" applyFont="1" applyFill="1" applyBorder="1" applyAlignment="1" applyProtection="1">
      <alignment horizontal="left"/>
      <protection locked="0"/>
    </xf>
    <xf numFmtId="0" fontId="35" fillId="2" borderId="0" xfId="0" quotePrefix="1" applyFont="1" applyFill="1" applyBorder="1" applyProtection="1">
      <protection locked="0"/>
    </xf>
    <xf numFmtId="169" fontId="2" fillId="2" borderId="0" xfId="2" quotePrefix="1" applyNumberFormat="1" applyFont="1" applyFill="1" applyBorder="1" applyAlignment="1" applyProtection="1">
      <alignment horizontal="center"/>
      <protection locked="0"/>
    </xf>
    <xf numFmtId="0" fontId="21" fillId="2" borderId="0" xfId="0" applyFont="1" applyFill="1" applyBorder="1" applyAlignment="1" applyProtection="1">
      <alignment horizontal="left"/>
      <protection locked="0"/>
    </xf>
    <xf numFmtId="0" fontId="2" fillId="2" borderId="0" xfId="0" quotePrefix="1" applyFont="1" applyFill="1" applyBorder="1" applyAlignment="1" applyProtection="1">
      <alignment horizontal="left"/>
      <protection locked="0"/>
    </xf>
    <xf numFmtId="173" fontId="20" fillId="2" borderId="0" xfId="2" quotePrefix="1" applyNumberFormat="1" applyFont="1" applyFill="1" applyBorder="1" applyAlignment="1" applyProtection="1">
      <alignment horizontal="center"/>
      <protection locked="0"/>
    </xf>
    <xf numFmtId="169" fontId="2" fillId="2" borderId="0" xfId="2" quotePrefix="1" applyNumberFormat="1" applyFont="1" applyFill="1" applyBorder="1" applyAlignment="1" applyProtection="1">
      <protection locked="0"/>
    </xf>
    <xf numFmtId="165" fontId="13" fillId="2" borderId="0" xfId="2" quotePrefix="1" applyNumberFormat="1" applyFont="1" applyFill="1" applyBorder="1" applyAlignment="1" applyProtection="1">
      <protection locked="0"/>
    </xf>
    <xf numFmtId="169" fontId="9" fillId="2" borderId="0" xfId="2" applyNumberFormat="1" applyFont="1" applyFill="1" applyBorder="1" applyAlignment="1" applyProtection="1">
      <alignment horizontal="left"/>
      <protection locked="0"/>
    </xf>
    <xf numFmtId="168" fontId="5" fillId="2" borderId="0" xfId="2" applyNumberFormat="1" applyFont="1" applyFill="1" applyBorder="1" applyAlignment="1" applyProtection="1">
      <alignment horizontal="center"/>
      <protection locked="0"/>
    </xf>
    <xf numFmtId="166" fontId="20" fillId="2" borderId="1" xfId="0" applyNumberFormat="1" applyFont="1" applyFill="1" applyBorder="1" applyAlignment="1" applyProtection="1">
      <alignment horizontal="center"/>
      <protection locked="0"/>
    </xf>
    <xf numFmtId="166" fontId="20" fillId="2" borderId="1" xfId="0" applyNumberFormat="1" applyFont="1" applyFill="1" applyBorder="1" applyAlignment="1" applyProtection="1">
      <protection locked="0"/>
    </xf>
    <xf numFmtId="169" fontId="9" fillId="2" borderId="5" xfId="2" applyNumberFormat="1" applyFont="1" applyFill="1" applyBorder="1" applyAlignment="1" applyProtection="1">
      <alignment horizontal="left"/>
      <protection locked="0"/>
    </xf>
    <xf numFmtId="0" fontId="0" fillId="2" borderId="12" xfId="0" applyFill="1" applyBorder="1" applyProtection="1">
      <protection locked="0"/>
    </xf>
    <xf numFmtId="0" fontId="5" fillId="2" borderId="9" xfId="0" applyFont="1" applyFill="1" applyBorder="1" applyAlignment="1" applyProtection="1">
      <alignment horizontal="right"/>
      <protection locked="0"/>
    </xf>
    <xf numFmtId="166" fontId="20" fillId="2" borderId="9" xfId="0" applyNumberFormat="1" applyFont="1" applyFill="1" applyBorder="1" applyAlignment="1" applyProtection="1">
      <alignment horizontal="center"/>
      <protection locked="0"/>
    </xf>
    <xf numFmtId="0" fontId="2" fillId="2" borderId="9" xfId="0" applyFont="1" applyFill="1" applyBorder="1" applyProtection="1">
      <protection locked="0"/>
    </xf>
    <xf numFmtId="174" fontId="2" fillId="2" borderId="9" xfId="0" applyNumberFormat="1" applyFont="1" applyFill="1" applyBorder="1" applyProtection="1">
      <protection locked="0"/>
    </xf>
    <xf numFmtId="0" fontId="2" fillId="2" borderId="9" xfId="0" quotePrefix="1" applyFont="1" applyFill="1" applyBorder="1" applyAlignment="1" applyProtection="1">
      <alignment horizontal="left"/>
      <protection locked="0"/>
    </xf>
    <xf numFmtId="166" fontId="5" fillId="2" borderId="1" xfId="2" applyNumberFormat="1" applyFont="1" applyFill="1" applyBorder="1" applyAlignment="1" applyProtection="1">
      <alignment horizontal="right"/>
      <protection locked="0"/>
    </xf>
    <xf numFmtId="169" fontId="25" fillId="2" borderId="1" xfId="2" quotePrefix="1" applyNumberFormat="1" applyFont="1" applyFill="1" applyBorder="1" applyAlignment="1" applyProtection="1">
      <alignment horizontal="right"/>
      <protection locked="0"/>
    </xf>
    <xf numFmtId="0" fontId="6" fillId="2" borderId="1" xfId="0" applyFont="1" applyFill="1" applyBorder="1" applyAlignment="1" applyProtection="1">
      <alignment horizontal="center"/>
      <protection locked="0"/>
    </xf>
    <xf numFmtId="0" fontId="21" fillId="2" borderId="1" xfId="0" applyFont="1" applyFill="1" applyBorder="1" applyProtection="1">
      <protection locked="0"/>
    </xf>
    <xf numFmtId="0" fontId="2" fillId="2" borderId="1" xfId="0" applyFont="1" applyFill="1" applyBorder="1" applyAlignment="1" applyProtection="1">
      <alignment horizontal="left"/>
      <protection locked="0"/>
    </xf>
    <xf numFmtId="173" fontId="20" fillId="2" borderId="8" xfId="2" quotePrefix="1" applyNumberFormat="1" applyFont="1" applyFill="1" applyBorder="1" applyAlignment="1" applyProtection="1">
      <alignment horizontal="center"/>
      <protection locked="0"/>
    </xf>
    <xf numFmtId="169" fontId="2" fillId="2" borderId="5" xfId="2" quotePrefix="1" applyNumberFormat="1" applyFont="1" applyFill="1" applyBorder="1" applyAlignment="1" applyProtection="1">
      <alignment horizontal="center"/>
      <protection locked="0"/>
    </xf>
    <xf numFmtId="165" fontId="13" fillId="2" borderId="5" xfId="2" quotePrefix="1" applyNumberFormat="1" applyFont="1" applyFill="1" applyBorder="1" applyAlignment="1" applyProtection="1">
      <protection locked="0"/>
    </xf>
    <xf numFmtId="0" fontId="2" fillId="2" borderId="5" xfId="0" quotePrefix="1" applyFont="1" applyFill="1" applyBorder="1" applyAlignment="1" applyProtection="1">
      <alignment horizontal="center"/>
      <protection locked="0"/>
    </xf>
    <xf numFmtId="0" fontId="2" fillId="2" borderId="5" xfId="0" quotePrefix="1" applyFont="1" applyFill="1" applyBorder="1" applyAlignment="1" applyProtection="1">
      <alignment horizontal="left"/>
      <protection locked="0"/>
    </xf>
    <xf numFmtId="0" fontId="21" fillId="2" borderId="6" xfId="0" applyFont="1" applyFill="1" applyBorder="1" applyAlignment="1" applyProtection="1">
      <alignment horizontal="left"/>
      <protection locked="0"/>
    </xf>
    <xf numFmtId="1" fontId="16" fillId="2" borderId="8" xfId="0" quotePrefix="1" applyNumberFormat="1" applyFont="1" applyFill="1" applyBorder="1" applyAlignment="1" applyProtection="1">
      <alignment horizontal="left"/>
      <protection locked="0"/>
    </xf>
    <xf numFmtId="169" fontId="2" fillId="2" borderId="6" xfId="2" quotePrefix="1" applyNumberFormat="1" applyFont="1" applyFill="1" applyBorder="1" applyAlignment="1" applyProtection="1">
      <alignment horizontal="right"/>
      <protection locked="0"/>
    </xf>
    <xf numFmtId="169" fontId="2" fillId="2" borderId="1" xfId="2" quotePrefix="1" applyNumberFormat="1" applyFont="1" applyFill="1" applyBorder="1" applyAlignment="1" applyProtection="1">
      <alignment horizontal="right"/>
      <protection locked="0"/>
    </xf>
    <xf numFmtId="169" fontId="2" fillId="2" borderId="5" xfId="2" quotePrefix="1" applyNumberFormat="1" applyFont="1" applyFill="1" applyBorder="1" applyAlignment="1" applyProtection="1">
      <protection locked="0"/>
    </xf>
    <xf numFmtId="0" fontId="17" fillId="2" borderId="12" xfId="0" applyFont="1" applyFill="1" applyBorder="1" applyProtection="1">
      <protection locked="0"/>
    </xf>
    <xf numFmtId="0" fontId="0" fillId="2" borderId="4" xfId="0" applyFill="1" applyBorder="1" applyProtection="1">
      <protection locked="0"/>
    </xf>
    <xf numFmtId="0" fontId="2" fillId="2" borderId="4" xfId="0" applyFont="1" applyFill="1" applyBorder="1" applyProtection="1">
      <protection locked="0"/>
    </xf>
    <xf numFmtId="168" fontId="5" fillId="2" borderId="5" xfId="2" applyNumberFormat="1" applyFont="1" applyFill="1" applyBorder="1" applyAlignment="1" applyProtection="1">
      <alignment horizontal="center"/>
      <protection locked="0"/>
    </xf>
    <xf numFmtId="0" fontId="25" fillId="2" borderId="5" xfId="0" quotePrefix="1" applyFont="1" applyFill="1" applyBorder="1" applyAlignment="1" applyProtection="1">
      <alignment horizontal="center"/>
      <protection locked="0"/>
    </xf>
    <xf numFmtId="173" fontId="20" fillId="2" borderId="6" xfId="2" quotePrefix="1" applyNumberFormat="1" applyFont="1" applyFill="1" applyBorder="1" applyAlignment="1" applyProtection="1">
      <alignment horizontal="center"/>
      <protection locked="0"/>
    </xf>
    <xf numFmtId="0" fontId="22" fillId="2" borderId="0" xfId="0" applyFont="1" applyFill="1" applyBorder="1" applyProtection="1">
      <protection locked="0"/>
    </xf>
    <xf numFmtId="0" fontId="0" fillId="2" borderId="9" xfId="0" quotePrefix="1" applyFill="1" applyBorder="1" applyProtection="1">
      <protection locked="0"/>
    </xf>
    <xf numFmtId="0" fontId="0" fillId="2" borderId="9" xfId="0" quotePrefix="1" applyFill="1" applyBorder="1" applyAlignment="1" applyProtection="1">
      <alignment horizontal="center"/>
      <protection locked="0"/>
    </xf>
    <xf numFmtId="0" fontId="9" fillId="2" borderId="9" xfId="0" quotePrefix="1" applyFont="1" applyFill="1" applyBorder="1" applyProtection="1">
      <protection locked="0"/>
    </xf>
    <xf numFmtId="0" fontId="16" fillId="2" borderId="12" xfId="0" applyFont="1" applyFill="1" applyBorder="1" applyProtection="1">
      <protection locked="0"/>
    </xf>
    <xf numFmtId="0" fontId="21" fillId="2" borderId="9" xfId="0" applyFont="1" applyFill="1" applyBorder="1" applyAlignment="1" applyProtection="1">
      <alignment horizontal="left"/>
      <protection locked="0"/>
    </xf>
    <xf numFmtId="0" fontId="0" fillId="2" borderId="0" xfId="0" applyFill="1" applyBorder="1" applyAlignment="1" applyProtection="1">
      <alignment horizontal="right"/>
      <protection locked="0"/>
    </xf>
    <xf numFmtId="168" fontId="2" fillId="2" borderId="9" xfId="0" applyNumberFormat="1" applyFont="1" applyFill="1" applyBorder="1" applyProtection="1">
      <protection locked="0"/>
    </xf>
    <xf numFmtId="169" fontId="9" fillId="2" borderId="9" xfId="2" applyNumberFormat="1" applyFont="1" applyFill="1" applyBorder="1" applyAlignment="1" applyProtection="1">
      <alignment horizontal="left"/>
      <protection locked="0"/>
    </xf>
    <xf numFmtId="175" fontId="2" fillId="2" borderId="1" xfId="2" applyNumberFormat="1" applyFont="1" applyFill="1" applyBorder="1" applyAlignment="1" applyProtection="1">
      <alignment horizontal="right"/>
      <protection locked="0"/>
    </xf>
    <xf numFmtId="0" fontId="9" fillId="2" borderId="1" xfId="0" quotePrefix="1" applyFont="1" applyFill="1" applyBorder="1" applyProtection="1">
      <protection locked="0"/>
    </xf>
    <xf numFmtId="166" fontId="2" fillId="2" borderId="1" xfId="0" applyNumberFormat="1" applyFont="1" applyFill="1" applyBorder="1" applyAlignment="1" applyProtection="1">
      <alignment horizontal="center"/>
      <protection locked="0"/>
    </xf>
    <xf numFmtId="0" fontId="38" fillId="2" borderId="1" xfId="0" applyFont="1" applyFill="1" applyBorder="1" applyProtection="1">
      <protection locked="0"/>
    </xf>
    <xf numFmtId="0" fontId="17" fillId="2" borderId="9" xfId="0" applyFont="1" applyFill="1" applyBorder="1" applyProtection="1">
      <protection locked="0"/>
    </xf>
    <xf numFmtId="0" fontId="0" fillId="2" borderId="13" xfId="0" applyFill="1" applyBorder="1" applyProtection="1">
      <protection locked="0"/>
    </xf>
    <xf numFmtId="0" fontId="17" fillId="2" borderId="15" xfId="0" applyFont="1" applyFill="1" applyBorder="1" applyProtection="1">
      <protection locked="0"/>
    </xf>
    <xf numFmtId="176" fontId="2" fillId="2" borderId="15" xfId="0" applyNumberFormat="1" applyFont="1" applyFill="1" applyBorder="1" applyProtection="1">
      <protection locked="0"/>
    </xf>
    <xf numFmtId="0" fontId="0" fillId="2" borderId="15" xfId="0" quotePrefix="1" applyFill="1" applyBorder="1" applyProtection="1">
      <protection locked="0"/>
    </xf>
    <xf numFmtId="0" fontId="38" fillId="2" borderId="15" xfId="0" applyFont="1" applyFill="1" applyBorder="1" applyProtection="1">
      <protection locked="0"/>
    </xf>
    <xf numFmtId="0" fontId="0" fillId="2" borderId="15" xfId="0" applyFill="1" applyBorder="1" applyProtection="1">
      <protection locked="0"/>
    </xf>
    <xf numFmtId="0" fontId="0" fillId="2" borderId="15" xfId="0" applyFill="1" applyBorder="1" applyAlignment="1" applyProtection="1">
      <alignment horizontal="right"/>
      <protection locked="0"/>
    </xf>
    <xf numFmtId="0" fontId="8" fillId="2" borderId="15" xfId="0" applyFont="1" applyFill="1" applyBorder="1" applyAlignment="1" applyProtection="1">
      <alignment horizontal="right"/>
      <protection locked="0"/>
    </xf>
    <xf numFmtId="0" fontId="22" fillId="2" borderId="14" xfId="0" applyFont="1" applyFill="1" applyBorder="1" applyProtection="1">
      <protection locked="0"/>
    </xf>
    <xf numFmtId="0" fontId="16" fillId="3" borderId="0" xfId="0" applyFont="1" applyFill="1" applyAlignment="1" applyProtection="1">
      <alignment horizontal="center"/>
      <protection locked="0"/>
    </xf>
    <xf numFmtId="165" fontId="22" fillId="3" borderId="0" xfId="0" applyNumberFormat="1" applyFont="1" applyFill="1" applyProtection="1">
      <protection locked="0"/>
    </xf>
    <xf numFmtId="0" fontId="30" fillId="2" borderId="0" xfId="0" quotePrefix="1" applyFont="1" applyFill="1" applyBorder="1" applyProtection="1">
      <protection locked="0"/>
    </xf>
    <xf numFmtId="0" fontId="0" fillId="2" borderId="14" xfId="0" applyFill="1" applyBorder="1" applyProtection="1">
      <protection locked="0"/>
    </xf>
    <xf numFmtId="0" fontId="5" fillId="2" borderId="1" xfId="0" quotePrefix="1" applyFont="1" applyFill="1" applyBorder="1" applyAlignment="1" applyProtection="1">
      <alignment horizontal="left"/>
      <protection locked="0"/>
    </xf>
    <xf numFmtId="165" fontId="23" fillId="4" borderId="11" xfId="2" applyNumberFormat="1" applyFont="1" applyFill="1" applyBorder="1" applyProtection="1">
      <protection locked="0"/>
    </xf>
    <xf numFmtId="0" fontId="38" fillId="2" borderId="0" xfId="0" applyFont="1" applyFill="1" applyBorder="1" applyAlignment="1" applyProtection="1">
      <alignment horizontal="right"/>
      <protection locked="0"/>
    </xf>
    <xf numFmtId="1" fontId="20" fillId="2" borderId="1" xfId="0" applyNumberFormat="1" applyFont="1" applyFill="1" applyBorder="1" applyAlignment="1" applyProtection="1">
      <alignment horizontal="right"/>
      <protection locked="0"/>
    </xf>
    <xf numFmtId="173" fontId="20" fillId="2" borderId="8" xfId="2" applyNumberFormat="1" applyFont="1" applyFill="1" applyBorder="1" applyAlignment="1" applyProtection="1">
      <alignment horizontal="center"/>
      <protection locked="0"/>
    </xf>
    <xf numFmtId="166" fontId="20" fillId="2" borderId="1" xfId="0" applyNumberFormat="1" applyFont="1" applyFill="1" applyBorder="1" applyAlignment="1" applyProtection="1">
      <alignment horizontal="right"/>
      <protection locked="0"/>
    </xf>
    <xf numFmtId="165" fontId="21" fillId="2" borderId="6" xfId="0" applyNumberFormat="1" applyFont="1" applyFill="1" applyBorder="1" applyAlignment="1" applyProtection="1">
      <protection locked="0"/>
    </xf>
    <xf numFmtId="167" fontId="21" fillId="2" borderId="0" xfId="0" quotePrefix="1" applyNumberFormat="1" applyFont="1" applyFill="1" applyBorder="1" applyAlignment="1" applyProtection="1">
      <alignment horizontal="left"/>
      <protection locked="0"/>
    </xf>
    <xf numFmtId="171" fontId="21" fillId="2" borderId="5" xfId="2" applyNumberFormat="1" applyFont="1" applyFill="1" applyBorder="1" applyAlignment="1" applyProtection="1">
      <alignment horizontal="left"/>
      <protection locked="0"/>
    </xf>
    <xf numFmtId="167" fontId="39" fillId="2" borderId="5" xfId="0" applyNumberFormat="1" applyFont="1" applyFill="1" applyBorder="1" applyAlignment="1" applyProtection="1">
      <alignment horizontal="left"/>
      <protection locked="0"/>
    </xf>
    <xf numFmtId="167" fontId="39" fillId="2" borderId="5" xfId="0" applyNumberFormat="1" applyFont="1" applyFill="1" applyBorder="1" applyProtection="1">
      <protection locked="0"/>
    </xf>
    <xf numFmtId="0" fontId="20" fillId="2" borderId="0" xfId="0" applyFont="1" applyFill="1" applyBorder="1" applyProtection="1">
      <protection locked="0"/>
    </xf>
    <xf numFmtId="171" fontId="27" fillId="2" borderId="0" xfId="2" applyNumberFormat="1" applyFont="1" applyFill="1" applyBorder="1" applyAlignment="1" applyProtection="1">
      <alignment horizontal="center"/>
      <protection locked="0"/>
    </xf>
    <xf numFmtId="168" fontId="40" fillId="2" borderId="5" xfId="2" applyNumberFormat="1" applyFont="1" applyFill="1" applyBorder="1" applyAlignment="1" applyProtection="1">
      <alignment horizontal="center"/>
      <protection locked="0"/>
    </xf>
    <xf numFmtId="176" fontId="34" fillId="2" borderId="0" xfId="0" applyNumberFormat="1" applyFont="1" applyFill="1" applyBorder="1" applyProtection="1">
      <protection locked="0"/>
    </xf>
    <xf numFmtId="0" fontId="19" fillId="2" borderId="0" xfId="0" quotePrefix="1" applyFont="1" applyFill="1" applyBorder="1" applyAlignment="1" applyProtection="1">
      <alignment horizontal="right"/>
      <protection locked="0"/>
    </xf>
    <xf numFmtId="0" fontId="2" fillId="2" borderId="10" xfId="0" quotePrefix="1" applyFont="1" applyFill="1" applyBorder="1" applyAlignment="1" applyProtection="1">
      <alignment horizontal="left"/>
      <protection locked="0"/>
    </xf>
    <xf numFmtId="168" fontId="40" fillId="2" borderId="0" xfId="0" applyNumberFormat="1" applyFont="1" applyFill="1" applyBorder="1" applyAlignment="1" applyProtection="1">
      <alignment horizontal="center"/>
      <protection locked="0"/>
    </xf>
    <xf numFmtId="177" fontId="20" fillId="2" borderId="0" xfId="0" applyNumberFormat="1" applyFont="1" applyFill="1" applyProtection="1">
      <protection locked="0"/>
    </xf>
    <xf numFmtId="175" fontId="34" fillId="2" borderId="9" xfId="2" applyNumberFormat="1" applyFont="1" applyFill="1" applyBorder="1" applyAlignment="1" applyProtection="1">
      <alignment horizontal="right"/>
      <protection locked="0"/>
    </xf>
    <xf numFmtId="171" fontId="27" fillId="2" borderId="9" xfId="2" applyNumberFormat="1" applyFont="1" applyFill="1" applyBorder="1" applyAlignment="1" applyProtection="1">
      <alignment horizontal="center"/>
      <protection locked="0"/>
    </xf>
    <xf numFmtId="0" fontId="41" fillId="2" borderId="9" xfId="0" applyFont="1" applyFill="1" applyBorder="1" applyProtection="1">
      <protection locked="0"/>
    </xf>
    <xf numFmtId="176" fontId="34" fillId="2" borderId="9" xfId="0" applyNumberFormat="1" applyFont="1" applyFill="1" applyBorder="1" applyProtection="1">
      <protection locked="0"/>
    </xf>
    <xf numFmtId="0" fontId="20" fillId="2" borderId="9" xfId="0" applyFont="1" applyFill="1" applyBorder="1" applyProtection="1">
      <protection locked="0"/>
    </xf>
    <xf numFmtId="0" fontId="14" fillId="2" borderId="9" xfId="0" applyFont="1" applyFill="1" applyBorder="1" applyAlignment="1" applyProtection="1">
      <alignment horizontal="right"/>
      <protection locked="0"/>
    </xf>
    <xf numFmtId="0" fontId="20" fillId="2" borderId="9" xfId="0" applyFont="1" applyFill="1" applyBorder="1" applyAlignment="1" applyProtection="1">
      <alignment horizontal="center"/>
      <protection locked="0"/>
    </xf>
    <xf numFmtId="172" fontId="20" fillId="2" borderId="9" xfId="2" applyNumberFormat="1" applyFont="1" applyFill="1" applyBorder="1" applyAlignment="1" applyProtection="1">
      <alignment horizontal="center"/>
      <protection locked="0"/>
    </xf>
    <xf numFmtId="0" fontId="3" fillId="5" borderId="0" xfId="0" quotePrefix="1" applyFont="1" applyFill="1" applyProtection="1">
      <protection locked="0"/>
    </xf>
    <xf numFmtId="0" fontId="0" fillId="5" borderId="0" xfId="0" applyFill="1" applyProtection="1">
      <protection locked="0"/>
    </xf>
    <xf numFmtId="0" fontId="17" fillId="5" borderId="0" xfId="0" quotePrefix="1" applyFont="1" applyFill="1" applyProtection="1">
      <protection locked="0"/>
    </xf>
    <xf numFmtId="0" fontId="6" fillId="5" borderId="0" xfId="0" applyFont="1" applyFill="1" applyProtection="1">
      <protection locked="0"/>
    </xf>
    <xf numFmtId="0" fontId="19" fillId="5" borderId="0" xfId="0" applyFont="1" applyFill="1" applyProtection="1">
      <protection locked="0"/>
    </xf>
    <xf numFmtId="0" fontId="36" fillId="5" borderId="0" xfId="0" applyFont="1" applyFill="1" applyAlignment="1" applyProtection="1">
      <alignment horizontal="center"/>
      <protection locked="0"/>
    </xf>
    <xf numFmtId="0" fontId="26" fillId="5" borderId="0" xfId="0" applyFont="1" applyFill="1" applyAlignment="1" applyProtection="1">
      <alignment horizontal="center"/>
      <protection locked="0"/>
    </xf>
    <xf numFmtId="0" fontId="0" fillId="5" borderId="0" xfId="0" applyFill="1"/>
    <xf numFmtId="0" fontId="28" fillId="5" borderId="0" xfId="0" quotePrefix="1" applyFont="1" applyFill="1" applyProtection="1">
      <protection locked="0"/>
    </xf>
    <xf numFmtId="0" fontId="4" fillId="5" borderId="0" xfId="0" quotePrefix="1" applyFont="1" applyFill="1" applyProtection="1">
      <protection locked="0"/>
    </xf>
    <xf numFmtId="0" fontId="29" fillId="5" borderId="0" xfId="0" applyFont="1" applyFill="1" applyProtection="1">
      <protection locked="0"/>
    </xf>
    <xf numFmtId="0" fontId="10" fillId="5" borderId="0" xfId="0" applyFont="1" applyFill="1" applyProtection="1">
      <protection locked="0"/>
    </xf>
    <xf numFmtId="0" fontId="30" fillId="5" borderId="0" xfId="0" quotePrefix="1" applyFont="1" applyFill="1" applyProtection="1">
      <protection locked="0"/>
    </xf>
    <xf numFmtId="0" fontId="8" fillId="5" borderId="0" xfId="0" quotePrefix="1" applyFont="1" applyFill="1" applyProtection="1">
      <protection locked="0"/>
    </xf>
    <xf numFmtId="0" fontId="2" fillId="5" borderId="0" xfId="0" applyFont="1" applyFill="1" applyProtection="1">
      <protection locked="0"/>
    </xf>
    <xf numFmtId="0" fontId="31" fillId="5" borderId="0" xfId="0" quotePrefix="1" applyFont="1" applyFill="1" applyBorder="1" applyProtection="1">
      <protection locked="0"/>
    </xf>
    <xf numFmtId="0" fontId="7" fillId="5" borderId="0" xfId="0" quotePrefix="1" applyFont="1" applyFill="1" applyBorder="1" applyProtection="1">
      <protection locked="0"/>
    </xf>
    <xf numFmtId="0" fontId="0" fillId="5" borderId="0" xfId="0" applyFill="1" applyBorder="1" applyProtection="1">
      <protection locked="0"/>
    </xf>
    <xf numFmtId="0" fontId="7" fillId="5" borderId="0" xfId="0" quotePrefix="1" applyFont="1" applyFill="1" applyProtection="1">
      <protection locked="0"/>
    </xf>
    <xf numFmtId="0" fontId="17" fillId="5" borderId="0" xfId="0" applyFont="1" applyFill="1" applyBorder="1" applyProtection="1">
      <protection locked="0"/>
    </xf>
    <xf numFmtId="0" fontId="17" fillId="5" borderId="0" xfId="0" applyFont="1" applyFill="1" applyProtection="1">
      <protection locked="0"/>
    </xf>
    <xf numFmtId="0" fontId="5" fillId="5" borderId="1" xfId="0" applyFont="1" applyFill="1" applyBorder="1" applyAlignment="1" applyProtection="1">
      <alignment horizontal="left"/>
      <protection locked="0"/>
    </xf>
    <xf numFmtId="0" fontId="0" fillId="5" borderId="8" xfId="0" applyFill="1" applyBorder="1" applyProtection="1">
      <protection locked="0"/>
    </xf>
    <xf numFmtId="0" fontId="15" fillId="5" borderId="0" xfId="0" applyFont="1" applyFill="1" applyBorder="1" applyProtection="1">
      <protection locked="0"/>
    </xf>
    <xf numFmtId="0" fontId="10" fillId="5" borderId="0" xfId="0" quotePrefix="1" applyFont="1" applyFill="1" applyBorder="1" applyProtection="1">
      <protection locked="0"/>
    </xf>
    <xf numFmtId="0" fontId="9" fillId="5" borderId="0" xfId="0" quotePrefix="1" applyFont="1" applyFill="1" applyBorder="1" applyProtection="1">
      <protection locked="0"/>
    </xf>
    <xf numFmtId="0" fontId="0" fillId="5" borderId="3" xfId="0" applyFill="1" applyBorder="1" applyProtection="1">
      <protection locked="0"/>
    </xf>
    <xf numFmtId="0" fontId="8" fillId="5" borderId="0" xfId="0" applyFont="1" applyFill="1" applyBorder="1" applyProtection="1">
      <protection locked="0"/>
    </xf>
    <xf numFmtId="0" fontId="18" fillId="5" borderId="0" xfId="0" quotePrefix="1" applyFont="1" applyFill="1" applyBorder="1" applyProtection="1">
      <protection locked="0"/>
    </xf>
    <xf numFmtId="0" fontId="9" fillId="5" borderId="0" xfId="0" applyFont="1" applyFill="1" applyBorder="1" applyProtection="1">
      <protection locked="0"/>
    </xf>
    <xf numFmtId="0" fontId="8" fillId="5" borderId="0" xfId="0" quotePrefix="1" applyFont="1" applyFill="1" applyBorder="1" applyAlignment="1" applyProtection="1">
      <alignment horizontal="right"/>
      <protection locked="0"/>
    </xf>
    <xf numFmtId="0" fontId="11" fillId="5" borderId="0" xfId="0" quotePrefix="1" applyFont="1" applyFill="1" applyBorder="1" applyAlignment="1" applyProtection="1">
      <alignment horizontal="right"/>
      <protection locked="0"/>
    </xf>
    <xf numFmtId="0" fontId="10" fillId="5" borderId="0" xfId="0" quotePrefix="1" applyFont="1" applyFill="1" applyBorder="1" applyAlignment="1" applyProtection="1">
      <alignment horizontal="right"/>
      <protection locked="0"/>
    </xf>
    <xf numFmtId="165" fontId="25" fillId="5" borderId="0" xfId="2" quotePrefix="1" applyFont="1" applyFill="1" applyBorder="1" applyAlignment="1" applyProtection="1">
      <alignment horizontal="left"/>
      <protection locked="0"/>
    </xf>
    <xf numFmtId="0" fontId="12" fillId="5" borderId="0" xfId="0" applyFont="1" applyFill="1" applyBorder="1" applyAlignment="1" applyProtection="1">
      <alignment horizontal="right"/>
      <protection locked="0"/>
    </xf>
    <xf numFmtId="0" fontId="10" fillId="5" borderId="0" xfId="0" applyFont="1" applyFill="1" applyBorder="1" applyAlignment="1" applyProtection="1">
      <alignment horizontal="right"/>
      <protection locked="0"/>
    </xf>
    <xf numFmtId="166" fontId="14" fillId="5" borderId="0" xfId="0" quotePrefix="1" applyNumberFormat="1" applyFont="1" applyFill="1" applyBorder="1" applyAlignment="1" applyProtection="1">
      <alignment horizontal="left"/>
      <protection locked="0"/>
    </xf>
    <xf numFmtId="0" fontId="0" fillId="5" borderId="5" xfId="0" applyFill="1" applyBorder="1" applyProtection="1">
      <protection locked="0"/>
    </xf>
    <xf numFmtId="0" fontId="0" fillId="5" borderId="6" xfId="0" applyFill="1" applyBorder="1" applyProtection="1">
      <protection locked="0"/>
    </xf>
    <xf numFmtId="0" fontId="17" fillId="5" borderId="16" xfId="0" applyFont="1" applyFill="1" applyBorder="1" applyProtection="1">
      <protection locked="0"/>
    </xf>
    <xf numFmtId="0" fontId="17" fillId="5" borderId="7" xfId="0" applyFont="1" applyFill="1" applyBorder="1" applyProtection="1">
      <protection locked="0"/>
    </xf>
    <xf numFmtId="0" fontId="0" fillId="5" borderId="1" xfId="0" applyFill="1" applyBorder="1" applyProtection="1">
      <protection locked="0"/>
    </xf>
    <xf numFmtId="0" fontId="17" fillId="5" borderId="1" xfId="0" applyFont="1" applyFill="1" applyBorder="1" applyProtection="1">
      <protection locked="0"/>
    </xf>
    <xf numFmtId="0" fontId="9" fillId="5" borderId="17" xfId="0" quotePrefix="1" applyFont="1" applyFill="1" applyBorder="1" applyProtection="1">
      <protection locked="0"/>
    </xf>
    <xf numFmtId="0" fontId="9" fillId="5" borderId="4" xfId="0" quotePrefix="1" applyFont="1" applyFill="1" applyBorder="1" applyProtection="1">
      <protection locked="0"/>
    </xf>
    <xf numFmtId="166" fontId="25" fillId="5" borderId="5" xfId="2" quotePrefix="1" applyNumberFormat="1" applyFont="1" applyFill="1" applyBorder="1" applyProtection="1">
      <protection locked="0"/>
    </xf>
    <xf numFmtId="0" fontId="2" fillId="5" borderId="5" xfId="0" quotePrefix="1" applyFont="1" applyFill="1" applyBorder="1" applyProtection="1">
      <protection locked="0"/>
    </xf>
    <xf numFmtId="0" fontId="23" fillId="5" borderId="5" xfId="0" quotePrefix="1" applyFont="1" applyFill="1" applyBorder="1" applyAlignment="1" applyProtection="1">
      <alignment horizontal="center"/>
      <protection locked="0"/>
    </xf>
    <xf numFmtId="0" fontId="2" fillId="5" borderId="5" xfId="0" applyFont="1" applyFill="1" applyBorder="1" applyProtection="1">
      <protection locked="0"/>
    </xf>
    <xf numFmtId="0" fontId="17" fillId="5" borderId="12" xfId="0" applyFont="1" applyFill="1" applyBorder="1" applyAlignment="1" applyProtection="1">
      <alignment horizontal="right"/>
      <protection locked="0"/>
    </xf>
    <xf numFmtId="166" fontId="25" fillId="5" borderId="9" xfId="2" quotePrefix="1" applyNumberFormat="1" applyFont="1" applyFill="1" applyBorder="1" applyProtection="1">
      <protection locked="0"/>
    </xf>
    <xf numFmtId="0" fontId="2" fillId="5" borderId="9" xfId="0" applyFont="1" applyFill="1" applyBorder="1" applyAlignment="1" applyProtection="1">
      <alignment horizontal="center"/>
      <protection locked="0"/>
    </xf>
    <xf numFmtId="168" fontId="27" fillId="5" borderId="9" xfId="0" applyNumberFormat="1" applyFont="1" applyFill="1" applyBorder="1" applyProtection="1">
      <protection locked="0"/>
    </xf>
    <xf numFmtId="0" fontId="2" fillId="5" borderId="9" xfId="0" quotePrefix="1" applyFont="1" applyFill="1" applyBorder="1" applyAlignment="1" applyProtection="1">
      <alignment horizontal="center"/>
      <protection locked="0"/>
    </xf>
    <xf numFmtId="167" fontId="24" fillId="5" borderId="9" xfId="2" quotePrefix="1" applyNumberFormat="1" applyFont="1" applyFill="1" applyBorder="1" applyAlignment="1" applyProtection="1">
      <alignment horizontal="left"/>
      <protection locked="0"/>
    </xf>
    <xf numFmtId="165" fontId="2" fillId="5" borderId="9" xfId="0" applyNumberFormat="1" applyFont="1" applyFill="1" applyBorder="1" applyAlignment="1" applyProtection="1">
      <alignment horizontal="left"/>
      <protection locked="0"/>
    </xf>
    <xf numFmtId="0" fontId="0" fillId="5" borderId="10" xfId="0" applyFill="1" applyBorder="1" applyProtection="1">
      <protection locked="0"/>
    </xf>
    <xf numFmtId="0" fontId="32" fillId="5" borderId="0" xfId="0" quotePrefix="1" applyFont="1" applyFill="1" applyProtection="1">
      <protection locked="0"/>
    </xf>
    <xf numFmtId="2" fontId="23" fillId="5" borderId="0" xfId="0" applyNumberFormat="1" applyFont="1" applyFill="1" applyProtection="1">
      <protection locked="0"/>
    </xf>
    <xf numFmtId="0" fontId="5" fillId="5" borderId="0" xfId="0" applyFont="1" applyFill="1" applyBorder="1" applyAlignment="1" applyProtection="1">
      <alignment horizontal="left"/>
      <protection locked="0"/>
    </xf>
    <xf numFmtId="166" fontId="8" fillId="5" borderId="0" xfId="0" applyNumberFormat="1" applyFont="1" applyFill="1" applyBorder="1" applyProtection="1">
      <protection locked="0"/>
    </xf>
    <xf numFmtId="169" fontId="2" fillId="5" borderId="0" xfId="2" quotePrefix="1" applyNumberFormat="1" applyFont="1" applyFill="1" applyBorder="1" applyAlignment="1" applyProtection="1">
      <alignment horizontal="right"/>
      <protection locked="0"/>
    </xf>
    <xf numFmtId="0" fontId="2" fillId="5" borderId="0" xfId="0" quotePrefix="1" applyFont="1" applyFill="1" applyBorder="1" applyAlignment="1" applyProtection="1">
      <alignment horizontal="right"/>
      <protection locked="0"/>
    </xf>
    <xf numFmtId="1" fontId="16" fillId="5" borderId="7" xfId="0" quotePrefix="1" applyNumberFormat="1" applyFont="1" applyFill="1" applyBorder="1" applyAlignment="1" applyProtection="1">
      <alignment horizontal="left"/>
      <protection locked="0"/>
    </xf>
    <xf numFmtId="169" fontId="2" fillId="5" borderId="4" xfId="2" quotePrefix="1" applyNumberFormat="1" applyFont="1" applyFill="1" applyBorder="1" applyAlignment="1" applyProtection="1">
      <alignment horizontal="right"/>
      <protection locked="0"/>
    </xf>
    <xf numFmtId="166" fontId="25" fillId="5" borderId="5" xfId="2" quotePrefix="1" applyNumberFormat="1" applyFont="1" applyFill="1" applyBorder="1" applyAlignment="1" applyProtection="1">
      <alignment horizontal="right"/>
      <protection locked="0"/>
    </xf>
    <xf numFmtId="166" fontId="13" fillId="5" borderId="0" xfId="2" quotePrefix="1" applyNumberFormat="1" applyFont="1" applyFill="1" applyBorder="1" applyAlignment="1" applyProtection="1">
      <alignment horizontal="right"/>
      <protection locked="0"/>
    </xf>
    <xf numFmtId="0" fontId="2" fillId="5" borderId="0" xfId="0" quotePrefix="1" applyFont="1" applyFill="1" applyBorder="1" applyProtection="1">
      <protection locked="0"/>
    </xf>
    <xf numFmtId="0" fontId="23" fillId="5" borderId="0" xfId="0" quotePrefix="1" applyFont="1" applyFill="1" applyBorder="1" applyAlignment="1" applyProtection="1">
      <alignment horizontal="center"/>
      <protection locked="0"/>
    </xf>
    <xf numFmtId="0" fontId="2" fillId="5" borderId="0" xfId="0" applyFont="1" applyFill="1" applyBorder="1" applyProtection="1">
      <protection locked="0"/>
    </xf>
    <xf numFmtId="166" fontId="25" fillId="5" borderId="0" xfId="2" quotePrefix="1" applyNumberFormat="1" applyFont="1" applyFill="1" applyBorder="1" applyProtection="1">
      <protection locked="0"/>
    </xf>
    <xf numFmtId="0" fontId="27" fillId="5" borderId="0" xfId="0" applyFont="1" applyFill="1" applyBorder="1" applyAlignment="1" applyProtection="1">
      <alignment horizontal="center"/>
      <protection locked="0"/>
    </xf>
    <xf numFmtId="166" fontId="20" fillId="5" borderId="0" xfId="0" applyNumberFormat="1" applyFont="1" applyFill="1" applyAlignment="1" applyProtection="1">
      <alignment horizontal="center"/>
      <protection locked="0"/>
    </xf>
    <xf numFmtId="169" fontId="2" fillId="5" borderId="0" xfId="2" applyNumberFormat="1" applyFont="1" applyFill="1" applyBorder="1" applyAlignment="1" applyProtection="1">
      <alignment horizontal="right"/>
      <protection locked="0"/>
    </xf>
    <xf numFmtId="0" fontId="5" fillId="5" borderId="9" xfId="0" applyFont="1" applyFill="1" applyBorder="1" applyAlignment="1" applyProtection="1">
      <alignment horizontal="center"/>
      <protection locked="0"/>
    </xf>
    <xf numFmtId="0" fontId="2" fillId="5" borderId="0" xfId="0" applyFont="1" applyFill="1" applyBorder="1" applyAlignment="1" applyProtection="1">
      <alignment horizontal="center"/>
      <protection locked="0"/>
    </xf>
    <xf numFmtId="0" fontId="16" fillId="5" borderId="0" xfId="0" applyFont="1" applyFill="1" applyAlignment="1" applyProtection="1">
      <alignment horizontal="center"/>
      <protection locked="0"/>
    </xf>
    <xf numFmtId="165" fontId="22" fillId="5" borderId="0" xfId="0" applyNumberFormat="1" applyFont="1" applyFill="1" applyProtection="1">
      <protection locked="0"/>
    </xf>
    <xf numFmtId="0" fontId="4" fillId="5" borderId="0" xfId="0" applyFont="1" applyFill="1" applyBorder="1" applyAlignment="1" applyProtection="1">
      <alignment horizontal="right"/>
      <protection locked="0"/>
    </xf>
    <xf numFmtId="164" fontId="25" fillId="5" borderId="0" xfId="0" applyNumberFormat="1" applyFont="1" applyFill="1" applyBorder="1" applyProtection="1">
      <protection locked="0"/>
    </xf>
    <xf numFmtId="0" fontId="2" fillId="5" borderId="8" xfId="0" quotePrefix="1" applyFont="1" applyFill="1" applyBorder="1" applyAlignment="1" applyProtection="1">
      <alignment horizontal="right"/>
      <protection locked="0"/>
    </xf>
    <xf numFmtId="1" fontId="20" fillId="5" borderId="1" xfId="0" quotePrefix="1" applyNumberFormat="1" applyFont="1" applyFill="1" applyBorder="1" applyAlignment="1" applyProtection="1">
      <alignment horizontal="right"/>
      <protection locked="0"/>
    </xf>
    <xf numFmtId="1" fontId="16" fillId="5" borderId="8" xfId="0" quotePrefix="1" applyNumberFormat="1" applyFont="1" applyFill="1" applyBorder="1" applyAlignment="1" applyProtection="1">
      <alignment horizontal="left"/>
      <protection locked="0"/>
    </xf>
    <xf numFmtId="1" fontId="20" fillId="5" borderId="0" xfId="0" applyNumberFormat="1" applyFont="1" applyFill="1" applyBorder="1" applyAlignment="1" applyProtection="1">
      <alignment horizontal="left"/>
      <protection locked="0"/>
    </xf>
    <xf numFmtId="0" fontId="9" fillId="5" borderId="6" xfId="0" quotePrefix="1" applyFont="1" applyFill="1" applyBorder="1" applyProtection="1">
      <protection locked="0"/>
    </xf>
    <xf numFmtId="166" fontId="5" fillId="5" borderId="5" xfId="2" applyNumberFormat="1" applyFont="1" applyFill="1" applyBorder="1" applyAlignment="1" applyProtection="1">
      <alignment horizontal="right"/>
      <protection locked="0"/>
    </xf>
    <xf numFmtId="169" fontId="25" fillId="5" borderId="5" xfId="2" quotePrefix="1" applyNumberFormat="1" applyFont="1" applyFill="1" applyBorder="1" applyAlignment="1" applyProtection="1">
      <alignment horizontal="right"/>
      <protection locked="0"/>
    </xf>
    <xf numFmtId="0" fontId="6" fillId="5" borderId="5" xfId="0" applyFont="1" applyFill="1" applyBorder="1" applyAlignment="1" applyProtection="1">
      <alignment horizontal="center"/>
      <protection locked="0"/>
    </xf>
    <xf numFmtId="0" fontId="21" fillId="5" borderId="5" xfId="0" applyFont="1" applyFill="1" applyBorder="1" applyProtection="1">
      <protection locked="0"/>
    </xf>
    <xf numFmtId="0" fontId="2" fillId="5" borderId="5" xfId="0" applyFont="1" applyFill="1" applyBorder="1" applyAlignment="1" applyProtection="1">
      <alignment horizontal="left"/>
      <protection locked="0"/>
    </xf>
    <xf numFmtId="169" fontId="2" fillId="5" borderId="6" xfId="2" quotePrefix="1" applyNumberFormat="1" applyFont="1" applyFill="1" applyBorder="1" applyAlignment="1" applyProtection="1">
      <alignment horizontal="right"/>
      <protection locked="0"/>
    </xf>
    <xf numFmtId="166" fontId="5" fillId="5" borderId="0" xfId="2" applyNumberFormat="1" applyFont="1" applyFill="1" applyBorder="1" applyAlignment="1" applyProtection="1">
      <alignment horizontal="right"/>
      <protection locked="0"/>
    </xf>
    <xf numFmtId="169" fontId="25" fillId="5" borderId="0" xfId="2" quotePrefix="1" applyNumberFormat="1" applyFont="1" applyFill="1" applyBorder="1" applyAlignment="1" applyProtection="1">
      <alignment horizontal="right"/>
      <protection locked="0"/>
    </xf>
    <xf numFmtId="0" fontId="6" fillId="5" borderId="0" xfId="0" applyFont="1" applyFill="1" applyBorder="1" applyAlignment="1" applyProtection="1">
      <alignment horizontal="center"/>
      <protection locked="0"/>
    </xf>
    <xf numFmtId="0" fontId="21" fillId="5" borderId="0" xfId="0" applyFont="1" applyFill="1" applyBorder="1" applyProtection="1">
      <protection locked="0"/>
    </xf>
    <xf numFmtId="0" fontId="2" fillId="5" borderId="0" xfId="0" applyFont="1" applyFill="1" applyBorder="1" applyAlignment="1" applyProtection="1">
      <alignment horizontal="left"/>
      <protection locked="0"/>
    </xf>
    <xf numFmtId="169" fontId="2" fillId="5" borderId="1" xfId="2" quotePrefix="1" applyNumberFormat="1" applyFont="1" applyFill="1" applyBorder="1" applyAlignment="1" applyProtection="1">
      <alignment horizontal="right"/>
      <protection locked="0"/>
    </xf>
    <xf numFmtId="166" fontId="5" fillId="5" borderId="1" xfId="2" applyNumberFormat="1" applyFont="1" applyFill="1" applyBorder="1" applyAlignment="1" applyProtection="1">
      <alignment horizontal="right"/>
      <protection locked="0"/>
    </xf>
    <xf numFmtId="169" fontId="25" fillId="5" borderId="1" xfId="2" quotePrefix="1" applyNumberFormat="1" applyFont="1" applyFill="1" applyBorder="1" applyAlignment="1" applyProtection="1">
      <alignment horizontal="right"/>
      <protection locked="0"/>
    </xf>
    <xf numFmtId="0" fontId="6" fillId="5" borderId="1" xfId="0" applyFont="1" applyFill="1" applyBorder="1" applyAlignment="1" applyProtection="1">
      <alignment horizontal="center"/>
      <protection locked="0"/>
    </xf>
    <xf numFmtId="0" fontId="21" fillId="5" borderId="1" xfId="0" applyFont="1" applyFill="1" applyBorder="1" applyProtection="1">
      <protection locked="0"/>
    </xf>
    <xf numFmtId="0" fontId="2" fillId="5" borderId="1" xfId="0" applyFont="1" applyFill="1" applyBorder="1" applyAlignment="1" applyProtection="1">
      <alignment horizontal="left"/>
      <protection locked="0"/>
    </xf>
    <xf numFmtId="173" fontId="20" fillId="5" borderId="8" xfId="2" quotePrefix="1" applyNumberFormat="1" applyFont="1" applyFill="1" applyBorder="1" applyAlignment="1" applyProtection="1">
      <alignment horizontal="center"/>
      <protection locked="0"/>
    </xf>
    <xf numFmtId="0" fontId="0" fillId="5" borderId="4" xfId="0" applyFill="1" applyBorder="1" applyProtection="1">
      <protection locked="0"/>
    </xf>
    <xf numFmtId="169" fontId="2" fillId="5" borderId="5" xfId="2" quotePrefix="1" applyNumberFormat="1" applyFont="1" applyFill="1" applyBorder="1" applyAlignment="1" applyProtection="1">
      <protection locked="0"/>
    </xf>
    <xf numFmtId="169" fontId="2" fillId="5" borderId="5" xfId="2" quotePrefix="1" applyNumberFormat="1" applyFont="1" applyFill="1" applyBorder="1" applyAlignment="1" applyProtection="1">
      <alignment horizontal="center"/>
      <protection locked="0"/>
    </xf>
    <xf numFmtId="0" fontId="2" fillId="5" borderId="5" xfId="0" quotePrefix="1" applyFont="1" applyFill="1" applyBorder="1" applyAlignment="1" applyProtection="1">
      <alignment horizontal="center"/>
      <protection locked="0"/>
    </xf>
    <xf numFmtId="0" fontId="2" fillId="5" borderId="5" xfId="0" quotePrefix="1" applyFont="1" applyFill="1" applyBorder="1" applyAlignment="1" applyProtection="1">
      <alignment horizontal="left"/>
      <protection locked="0"/>
    </xf>
    <xf numFmtId="0" fontId="21" fillId="5" borderId="6" xfId="0" applyFont="1" applyFill="1" applyBorder="1" applyAlignment="1" applyProtection="1">
      <alignment horizontal="left"/>
      <protection locked="0"/>
    </xf>
    <xf numFmtId="169" fontId="2" fillId="5" borderId="0" xfId="2" quotePrefix="1" applyNumberFormat="1" applyFont="1" applyFill="1" applyBorder="1" applyAlignment="1" applyProtection="1">
      <protection locked="0"/>
    </xf>
    <xf numFmtId="169" fontId="2" fillId="5" borderId="0" xfId="2" quotePrefix="1" applyNumberFormat="1" applyFont="1" applyFill="1" applyBorder="1" applyAlignment="1" applyProtection="1">
      <alignment horizontal="center"/>
      <protection locked="0"/>
    </xf>
    <xf numFmtId="165" fontId="13" fillId="5" borderId="0" xfId="2" quotePrefix="1" applyNumberFormat="1" applyFont="1" applyFill="1" applyBorder="1" applyAlignment="1" applyProtection="1">
      <protection locked="0"/>
    </xf>
    <xf numFmtId="0" fontId="2" fillId="5" borderId="0" xfId="0" quotePrefix="1" applyFont="1" applyFill="1" applyBorder="1" applyAlignment="1" applyProtection="1">
      <alignment horizontal="center"/>
      <protection locked="0"/>
    </xf>
    <xf numFmtId="0" fontId="2" fillId="5" borderId="0" xfId="0" quotePrefix="1" applyFont="1" applyFill="1" applyBorder="1" applyAlignment="1" applyProtection="1">
      <alignment horizontal="left"/>
      <protection locked="0"/>
    </xf>
    <xf numFmtId="0" fontId="21" fillId="5" borderId="0" xfId="0" applyFont="1" applyFill="1" applyBorder="1" applyAlignment="1" applyProtection="1">
      <alignment horizontal="left"/>
      <protection locked="0"/>
    </xf>
    <xf numFmtId="166" fontId="20" fillId="5" borderId="1" xfId="0" applyNumberFormat="1" applyFont="1" applyFill="1" applyBorder="1" applyAlignment="1" applyProtection="1">
      <alignment horizontal="center"/>
      <protection locked="0"/>
    </xf>
    <xf numFmtId="166" fontId="20" fillId="5" borderId="1" xfId="0" applyNumberFormat="1" applyFont="1" applyFill="1" applyBorder="1" applyAlignment="1" applyProtection="1">
      <protection locked="0"/>
    </xf>
    <xf numFmtId="0" fontId="35" fillId="5" borderId="0" xfId="0" quotePrefix="1" applyFont="1" applyFill="1" applyBorder="1" applyProtection="1">
      <protection locked="0"/>
    </xf>
    <xf numFmtId="0" fontId="2" fillId="5" borderId="4" xfId="0" applyFont="1" applyFill="1" applyBorder="1" applyProtection="1">
      <protection locked="0"/>
    </xf>
    <xf numFmtId="168" fontId="5" fillId="5" borderId="5" xfId="2" applyNumberFormat="1" applyFont="1" applyFill="1" applyBorder="1" applyAlignment="1" applyProtection="1">
      <alignment horizontal="center"/>
      <protection locked="0"/>
    </xf>
    <xf numFmtId="169" fontId="2" fillId="5" borderId="5" xfId="2" quotePrefix="1" applyNumberFormat="1" applyFont="1" applyFill="1" applyBorder="1" applyAlignment="1" applyProtection="1">
      <alignment horizontal="right"/>
      <protection locked="0"/>
    </xf>
    <xf numFmtId="169" fontId="9" fillId="5" borderId="5" xfId="2" applyNumberFormat="1" applyFont="1" applyFill="1" applyBorder="1" applyAlignment="1" applyProtection="1">
      <alignment horizontal="left"/>
      <protection locked="0"/>
    </xf>
    <xf numFmtId="0" fontId="25" fillId="5" borderId="5" xfId="0" quotePrefix="1" applyFont="1" applyFill="1" applyBorder="1" applyAlignment="1" applyProtection="1">
      <alignment horizontal="center"/>
      <protection locked="0"/>
    </xf>
    <xf numFmtId="173" fontId="20" fillId="5" borderId="6" xfId="2" quotePrefix="1" applyNumberFormat="1" applyFont="1" applyFill="1" applyBorder="1" applyAlignment="1" applyProtection="1">
      <alignment horizontal="center"/>
      <protection locked="0"/>
    </xf>
    <xf numFmtId="0" fontId="25" fillId="5" borderId="0" xfId="0" applyFont="1" applyFill="1" applyBorder="1" applyProtection="1">
      <protection locked="0"/>
    </xf>
    <xf numFmtId="168" fontId="5" fillId="5" borderId="0" xfId="2" applyNumberFormat="1" applyFont="1" applyFill="1" applyBorder="1" applyAlignment="1" applyProtection="1">
      <alignment horizontal="center"/>
      <protection locked="0"/>
    </xf>
    <xf numFmtId="169" fontId="9" fillId="5" borderId="0" xfId="2" applyNumberFormat="1" applyFont="1" applyFill="1" applyBorder="1" applyAlignment="1" applyProtection="1">
      <alignment horizontal="left"/>
      <protection locked="0"/>
    </xf>
    <xf numFmtId="0" fontId="25" fillId="5" borderId="0" xfId="0" quotePrefix="1" applyFont="1" applyFill="1" applyBorder="1" applyAlignment="1" applyProtection="1">
      <alignment horizontal="center"/>
      <protection locked="0"/>
    </xf>
    <xf numFmtId="173" fontId="20" fillId="5" borderId="0" xfId="2" quotePrefix="1" applyNumberFormat="1" applyFont="1" applyFill="1" applyBorder="1" applyAlignment="1" applyProtection="1">
      <alignment horizontal="center"/>
      <protection locked="0"/>
    </xf>
    <xf numFmtId="0" fontId="16" fillId="5" borderId="12" xfId="0" applyFont="1" applyFill="1" applyBorder="1" applyProtection="1">
      <protection locked="0"/>
    </xf>
    <xf numFmtId="0" fontId="5" fillId="5" borderId="9" xfId="0" applyFont="1" applyFill="1" applyBorder="1" applyAlignment="1" applyProtection="1">
      <alignment horizontal="right"/>
      <protection locked="0"/>
    </xf>
    <xf numFmtId="166" fontId="20" fillId="5" borderId="9" xfId="0" applyNumberFormat="1" applyFont="1" applyFill="1" applyBorder="1" applyAlignment="1" applyProtection="1">
      <alignment horizontal="center"/>
      <protection locked="0"/>
    </xf>
    <xf numFmtId="0" fontId="2" fillId="5" borderId="9" xfId="0" applyFont="1" applyFill="1" applyBorder="1" applyProtection="1">
      <protection locked="0"/>
    </xf>
    <xf numFmtId="174" fontId="2" fillId="5" borderId="9" xfId="0" applyNumberFormat="1" applyFont="1" applyFill="1" applyBorder="1" applyProtection="1">
      <protection locked="0"/>
    </xf>
    <xf numFmtId="0" fontId="2" fillId="5" borderId="9" xfId="0" quotePrefix="1" applyFont="1" applyFill="1" applyBorder="1" applyAlignment="1" applyProtection="1">
      <alignment horizontal="left"/>
      <protection locked="0"/>
    </xf>
    <xf numFmtId="0" fontId="2" fillId="5" borderId="9" xfId="0" quotePrefix="1" applyFont="1" applyFill="1" applyBorder="1" applyProtection="1">
      <protection locked="0"/>
    </xf>
    <xf numFmtId="0" fontId="21" fillId="5" borderId="9" xfId="0" applyFont="1" applyFill="1" applyBorder="1" applyAlignment="1" applyProtection="1">
      <alignment horizontal="left"/>
      <protection locked="0"/>
    </xf>
    <xf numFmtId="0" fontId="17" fillId="5" borderId="12" xfId="0" applyFont="1" applyFill="1" applyBorder="1" applyProtection="1">
      <protection locked="0"/>
    </xf>
    <xf numFmtId="168" fontId="2" fillId="5" borderId="9" xfId="0" applyNumberFormat="1" applyFont="1" applyFill="1" applyBorder="1" applyProtection="1">
      <protection locked="0"/>
    </xf>
    <xf numFmtId="0" fontId="0" fillId="5" borderId="9" xfId="0" quotePrefix="1" applyFill="1" applyBorder="1" applyAlignment="1" applyProtection="1">
      <alignment horizontal="center"/>
      <protection locked="0"/>
    </xf>
    <xf numFmtId="169" fontId="9" fillId="5" borderId="9" xfId="2" applyNumberFormat="1" applyFont="1" applyFill="1" applyBorder="1" applyAlignment="1" applyProtection="1">
      <alignment horizontal="left"/>
      <protection locked="0"/>
    </xf>
    <xf numFmtId="0" fontId="0" fillId="5" borderId="9" xfId="0" applyFill="1" applyBorder="1" applyProtection="1">
      <protection locked="0"/>
    </xf>
    <xf numFmtId="175" fontId="2" fillId="5" borderId="1" xfId="2" applyNumberFormat="1" applyFont="1" applyFill="1" applyBorder="1" applyAlignment="1" applyProtection="1">
      <alignment horizontal="right"/>
      <protection locked="0"/>
    </xf>
    <xf numFmtId="0" fontId="9" fillId="5" borderId="1" xfId="0" quotePrefix="1" applyFont="1" applyFill="1" applyBorder="1" applyProtection="1">
      <protection locked="0"/>
    </xf>
    <xf numFmtId="166" fontId="2" fillId="5" borderId="1" xfId="0" applyNumberFormat="1" applyFont="1" applyFill="1" applyBorder="1" applyAlignment="1" applyProtection="1">
      <alignment horizontal="center"/>
      <protection locked="0"/>
    </xf>
    <xf numFmtId="0" fontId="38" fillId="5" borderId="1" xfId="0" applyFont="1" applyFill="1" applyBorder="1" applyProtection="1">
      <protection locked="0"/>
    </xf>
    <xf numFmtId="0" fontId="0" fillId="5" borderId="13" xfId="0" applyFill="1" applyBorder="1" applyProtection="1">
      <protection locked="0"/>
    </xf>
    <xf numFmtId="0" fontId="17" fillId="5" borderId="15" xfId="0" applyFont="1" applyFill="1" applyBorder="1" applyProtection="1">
      <protection locked="0"/>
    </xf>
    <xf numFmtId="176" fontId="2" fillId="5" borderId="15" xfId="0" applyNumberFormat="1" applyFont="1" applyFill="1" applyBorder="1" applyProtection="1">
      <protection locked="0"/>
    </xf>
    <xf numFmtId="0" fontId="0" fillId="5" borderId="15" xfId="0" quotePrefix="1" applyFill="1" applyBorder="1" applyProtection="1">
      <protection locked="0"/>
    </xf>
    <xf numFmtId="0" fontId="38" fillId="5" borderId="15" xfId="0" applyFont="1" applyFill="1" applyBorder="1" applyProtection="1">
      <protection locked="0"/>
    </xf>
    <xf numFmtId="0" fontId="0" fillId="5" borderId="15" xfId="0" applyFill="1" applyBorder="1" applyProtection="1">
      <protection locked="0"/>
    </xf>
    <xf numFmtId="0" fontId="0" fillId="5" borderId="15" xfId="0" applyFill="1" applyBorder="1" applyAlignment="1" applyProtection="1">
      <alignment horizontal="right"/>
      <protection locked="0"/>
    </xf>
    <xf numFmtId="0" fontId="8" fillId="5" borderId="15" xfId="0" applyFont="1" applyFill="1" applyBorder="1" applyAlignment="1" applyProtection="1">
      <alignment horizontal="right"/>
      <protection locked="0"/>
    </xf>
    <xf numFmtId="0" fontId="22" fillId="5" borderId="14" xfId="0" applyFont="1" applyFill="1" applyBorder="1" applyProtection="1">
      <protection locked="0"/>
    </xf>
    <xf numFmtId="0" fontId="30" fillId="5" borderId="0" xfId="0" quotePrefix="1" applyFont="1" applyFill="1" applyBorder="1" applyProtection="1">
      <protection locked="0"/>
    </xf>
    <xf numFmtId="0" fontId="8" fillId="5" borderId="0" xfId="0" applyFont="1" applyFill="1" applyProtection="1">
      <protection locked="0"/>
    </xf>
    <xf numFmtId="0" fontId="38" fillId="5" borderId="0" xfId="0" applyFont="1" applyFill="1" applyBorder="1" applyAlignment="1" applyProtection="1">
      <alignment horizontal="right"/>
      <protection locked="0"/>
    </xf>
    <xf numFmtId="167" fontId="21" fillId="5" borderId="0" xfId="0" quotePrefix="1" applyNumberFormat="1" applyFont="1" applyFill="1" applyBorder="1" applyAlignment="1" applyProtection="1">
      <alignment horizontal="left"/>
      <protection locked="0"/>
    </xf>
    <xf numFmtId="1" fontId="20" fillId="5" borderId="1" xfId="0" applyNumberFormat="1" applyFont="1" applyFill="1" applyBorder="1" applyAlignment="1" applyProtection="1">
      <alignment horizontal="right"/>
      <protection locked="0"/>
    </xf>
    <xf numFmtId="168" fontId="40" fillId="5" borderId="5" xfId="2" applyNumberFormat="1" applyFont="1" applyFill="1" applyBorder="1" applyAlignment="1" applyProtection="1">
      <alignment horizontal="center"/>
      <protection locked="0"/>
    </xf>
    <xf numFmtId="0" fontId="2" fillId="5" borderId="10" xfId="0" quotePrefix="1" applyFont="1" applyFill="1" applyBorder="1" applyAlignment="1" applyProtection="1">
      <alignment horizontal="left"/>
      <protection locked="0"/>
    </xf>
    <xf numFmtId="168" fontId="40" fillId="5" borderId="0" xfId="0" applyNumberFormat="1" applyFont="1" applyFill="1" applyBorder="1" applyAlignment="1" applyProtection="1">
      <alignment horizontal="center"/>
      <protection locked="0"/>
    </xf>
    <xf numFmtId="171" fontId="27" fillId="5" borderId="0" xfId="2" applyNumberFormat="1" applyFont="1" applyFill="1" applyBorder="1" applyAlignment="1" applyProtection="1">
      <alignment horizontal="center"/>
      <protection locked="0"/>
    </xf>
    <xf numFmtId="175" fontId="34" fillId="5" borderId="0" xfId="2" applyNumberFormat="1" applyFont="1" applyFill="1" applyBorder="1" applyAlignment="1" applyProtection="1">
      <alignment horizontal="right"/>
      <protection locked="0"/>
    </xf>
    <xf numFmtId="0" fontId="41" fillId="5" borderId="0" xfId="0" applyFont="1" applyFill="1" applyBorder="1" applyProtection="1">
      <protection locked="0"/>
    </xf>
    <xf numFmtId="176" fontId="34" fillId="5" borderId="0" xfId="0" applyNumberFormat="1" applyFont="1" applyFill="1" applyBorder="1" applyProtection="1">
      <protection locked="0"/>
    </xf>
    <xf numFmtId="0" fontId="38" fillId="5" borderId="0" xfId="0" applyFont="1" applyFill="1" applyBorder="1" applyProtection="1">
      <protection locked="0"/>
    </xf>
    <xf numFmtId="0" fontId="0" fillId="5" borderId="0" xfId="0" applyFill="1" applyBorder="1" applyAlignment="1" applyProtection="1">
      <alignment horizontal="right"/>
      <protection locked="0"/>
    </xf>
    <xf numFmtId="0" fontId="8" fillId="5" borderId="0" xfId="0" applyFont="1" applyFill="1" applyBorder="1" applyAlignment="1" applyProtection="1">
      <alignment horizontal="right"/>
      <protection locked="0"/>
    </xf>
    <xf numFmtId="0" fontId="22" fillId="5" borderId="0" xfId="0" applyFont="1" applyFill="1" applyBorder="1" applyProtection="1">
      <protection locked="0"/>
    </xf>
    <xf numFmtId="0" fontId="0" fillId="5" borderId="0" xfId="0" quotePrefix="1" applyFill="1" applyProtection="1">
      <protection locked="0"/>
    </xf>
    <xf numFmtId="0" fontId="14" fillId="5" borderId="0" xfId="0" applyFont="1" applyFill="1" applyAlignment="1" applyProtection="1">
      <alignment horizontal="right"/>
      <protection locked="0"/>
    </xf>
    <xf numFmtId="0" fontId="0" fillId="5" borderId="0" xfId="0" quotePrefix="1" applyFill="1" applyAlignment="1" applyProtection="1">
      <alignment horizontal="center"/>
      <protection locked="0"/>
    </xf>
    <xf numFmtId="177" fontId="0" fillId="5" borderId="0" xfId="0" applyNumberFormat="1" applyFill="1" applyProtection="1">
      <protection locked="0"/>
    </xf>
    <xf numFmtId="0" fontId="15" fillId="5" borderId="1" xfId="0" applyFont="1" applyFill="1" applyBorder="1" applyProtection="1">
      <protection locked="0"/>
    </xf>
    <xf numFmtId="0" fontId="13" fillId="5" borderId="0" xfId="0" applyFont="1" applyFill="1" applyBorder="1" applyProtection="1">
      <protection locked="0"/>
    </xf>
    <xf numFmtId="0" fontId="14" fillId="5" borderId="5" xfId="0" applyFont="1" applyFill="1" applyBorder="1" applyProtection="1">
      <protection locked="0"/>
    </xf>
    <xf numFmtId="0" fontId="9" fillId="5" borderId="5" xfId="0" quotePrefix="1" applyFont="1" applyFill="1" applyBorder="1" applyProtection="1">
      <protection locked="0"/>
    </xf>
    <xf numFmtId="0" fontId="3" fillId="5" borderId="0" xfId="0" quotePrefix="1" applyFont="1" applyFill="1" applyBorder="1" applyProtection="1">
      <protection locked="0"/>
    </xf>
    <xf numFmtId="0" fontId="17" fillId="5" borderId="0" xfId="0" quotePrefix="1" applyFont="1" applyFill="1" applyBorder="1" applyProtection="1">
      <protection locked="0"/>
    </xf>
    <xf numFmtId="0" fontId="28" fillId="5" borderId="0" xfId="0" quotePrefix="1" applyFont="1" applyFill="1" applyBorder="1" applyProtection="1">
      <protection locked="0"/>
    </xf>
    <xf numFmtId="0" fontId="29" fillId="5" borderId="0" xfId="0" applyFont="1" applyFill="1" applyBorder="1" applyProtection="1">
      <protection locked="0"/>
    </xf>
    <xf numFmtId="0" fontId="14" fillId="5" borderId="0" xfId="0" applyFont="1" applyFill="1" applyBorder="1" applyProtection="1">
      <protection locked="0"/>
    </xf>
    <xf numFmtId="0" fontId="32" fillId="5" borderId="0" xfId="0" quotePrefix="1" applyFont="1" applyFill="1" applyBorder="1" applyProtection="1">
      <protection locked="0"/>
    </xf>
    <xf numFmtId="0" fontId="0" fillId="6" borderId="0" xfId="0" applyFill="1" applyBorder="1" applyProtection="1">
      <protection locked="0"/>
    </xf>
    <xf numFmtId="0" fontId="19" fillId="6" borderId="0" xfId="0" applyFont="1" applyFill="1" applyBorder="1" applyProtection="1">
      <protection locked="0"/>
    </xf>
    <xf numFmtId="0" fontId="17" fillId="6" borderId="0" xfId="0" applyFont="1" applyFill="1" applyBorder="1" applyProtection="1">
      <protection locked="0"/>
    </xf>
    <xf numFmtId="0" fontId="0" fillId="6" borderId="0" xfId="0" applyFill="1" applyBorder="1"/>
    <xf numFmtId="0" fontId="3" fillId="6" borderId="0" xfId="0" quotePrefix="1" applyFont="1" applyFill="1" applyBorder="1" applyProtection="1">
      <protection locked="0"/>
    </xf>
    <xf numFmtId="0" fontId="17" fillId="6" borderId="0" xfId="0" quotePrefix="1" applyFont="1" applyFill="1" applyBorder="1" applyProtection="1">
      <protection locked="0"/>
    </xf>
    <xf numFmtId="0" fontId="28" fillId="6" borderId="0" xfId="0" quotePrefix="1" applyFont="1" applyFill="1" applyBorder="1" applyProtection="1">
      <protection locked="0"/>
    </xf>
    <xf numFmtId="0" fontId="29" fillId="6" borderId="0" xfId="0" applyFont="1" applyFill="1" applyBorder="1" applyProtection="1">
      <protection locked="0"/>
    </xf>
    <xf numFmtId="0" fontId="30" fillId="6" borderId="0" xfId="0" quotePrefix="1" applyFont="1" applyFill="1" applyBorder="1" applyProtection="1">
      <protection locked="0"/>
    </xf>
    <xf numFmtId="0" fontId="31" fillId="6" borderId="0" xfId="0" quotePrefix="1" applyFont="1" applyFill="1" applyBorder="1" applyProtection="1">
      <protection locked="0"/>
    </xf>
    <xf numFmtId="0" fontId="15" fillId="6" borderId="0" xfId="0" applyFont="1" applyFill="1" applyBorder="1" applyProtection="1">
      <protection locked="0"/>
    </xf>
    <xf numFmtId="0" fontId="9" fillId="6" borderId="0" xfId="0" quotePrefix="1" applyFont="1" applyFill="1" applyBorder="1" applyProtection="1">
      <protection locked="0"/>
    </xf>
    <xf numFmtId="0" fontId="9" fillId="6" borderId="0" xfId="0" applyFont="1" applyFill="1" applyBorder="1" applyProtection="1">
      <protection locked="0"/>
    </xf>
    <xf numFmtId="0" fontId="13" fillId="6" borderId="0" xfId="0" applyFont="1" applyFill="1" applyBorder="1" applyProtection="1">
      <protection locked="0"/>
    </xf>
    <xf numFmtId="0" fontId="21" fillId="6" borderId="0" xfId="0" applyFont="1" applyFill="1" applyBorder="1" applyProtection="1">
      <protection locked="0"/>
    </xf>
    <xf numFmtId="0" fontId="14" fillId="6" borderId="0" xfId="0" applyFont="1" applyFill="1" applyBorder="1" applyProtection="1">
      <protection locked="0"/>
    </xf>
    <xf numFmtId="0" fontId="32" fillId="6" borderId="0" xfId="0" quotePrefix="1" applyFont="1" applyFill="1" applyBorder="1" applyProtection="1">
      <protection locked="0"/>
    </xf>
    <xf numFmtId="169" fontId="2" fillId="6" borderId="0" xfId="2" quotePrefix="1" applyNumberFormat="1" applyFont="1" applyFill="1" applyBorder="1" applyAlignment="1" applyProtection="1">
      <alignment horizontal="right"/>
      <protection locked="0"/>
    </xf>
    <xf numFmtId="0" fontId="0" fillId="6" borderId="0" xfId="0" applyFill="1" applyProtection="1">
      <protection locked="0"/>
    </xf>
    <xf numFmtId="0" fontId="0" fillId="6" borderId="0" xfId="0" applyFill="1"/>
    <xf numFmtId="0" fontId="3" fillId="6" borderId="0" xfId="0" quotePrefix="1" applyFont="1" applyFill="1" applyProtection="1">
      <protection locked="0"/>
    </xf>
    <xf numFmtId="0" fontId="19" fillId="6" borderId="0" xfId="0" applyFont="1" applyFill="1" applyProtection="1">
      <protection locked="0"/>
    </xf>
    <xf numFmtId="0" fontId="17" fillId="6" borderId="0" xfId="0" applyFont="1" applyFill="1" applyProtection="1">
      <protection locked="0"/>
    </xf>
    <xf numFmtId="0" fontId="27" fillId="6" borderId="0" xfId="0" applyFont="1" applyFill="1" applyBorder="1" applyAlignment="1" applyProtection="1">
      <alignment horizontal="center"/>
      <protection locked="0"/>
    </xf>
    <xf numFmtId="164" fontId="25" fillId="7" borderId="11" xfId="1" applyFont="1" applyFill="1" applyBorder="1" applyProtection="1">
      <protection locked="0"/>
    </xf>
    <xf numFmtId="164" fontId="42" fillId="7" borderId="11" xfId="1" applyFont="1" applyFill="1" applyBorder="1" applyProtection="1">
      <protection locked="0"/>
    </xf>
    <xf numFmtId="164" fontId="43" fillId="7" borderId="11" xfId="1" applyFont="1" applyFill="1" applyBorder="1" applyProtection="1">
      <protection locked="0"/>
    </xf>
    <xf numFmtId="164" fontId="44" fillId="7" borderId="11" xfId="1" applyFont="1" applyFill="1" applyBorder="1" applyProtection="1">
      <protection locked="0"/>
    </xf>
    <xf numFmtId="0" fontId="45" fillId="8" borderId="0" xfId="0" applyFont="1" applyFill="1" applyBorder="1" applyProtection="1">
      <protection locked="0"/>
    </xf>
    <xf numFmtId="0" fontId="46" fillId="8" borderId="0" xfId="0" applyFont="1" applyFill="1" applyBorder="1" applyProtection="1">
      <protection locked="0"/>
    </xf>
    <xf numFmtId="0" fontId="17" fillId="5" borderId="0" xfId="0" applyFont="1" applyFill="1" applyBorder="1" applyAlignment="1" applyProtection="1">
      <alignment horizontal="right"/>
      <protection locked="0"/>
    </xf>
    <xf numFmtId="168" fontId="27" fillId="5" borderId="0" xfId="0" applyNumberFormat="1" applyFont="1" applyFill="1" applyBorder="1" applyProtection="1">
      <protection locked="0"/>
    </xf>
    <xf numFmtId="167" fontId="24" fillId="5" borderId="0" xfId="2" quotePrefix="1" applyNumberFormat="1" applyFont="1" applyFill="1" applyBorder="1" applyAlignment="1" applyProtection="1">
      <alignment horizontal="left"/>
      <protection locked="0"/>
    </xf>
    <xf numFmtId="165" fontId="2" fillId="5" borderId="0" xfId="0" applyNumberFormat="1" applyFont="1" applyFill="1" applyBorder="1" applyAlignment="1" applyProtection="1">
      <alignment horizontal="left"/>
      <protection locked="0"/>
    </xf>
    <xf numFmtId="0" fontId="45" fillId="5" borderId="0" xfId="0" applyFont="1" applyFill="1" applyBorder="1" applyProtection="1">
      <protection locked="0"/>
    </xf>
    <xf numFmtId="0" fontId="46" fillId="5" borderId="0" xfId="0" applyFont="1" applyFill="1" applyBorder="1" applyProtection="1">
      <protection locked="0"/>
    </xf>
    <xf numFmtId="0" fontId="7" fillId="5" borderId="0" xfId="0" applyFont="1" applyFill="1" applyProtection="1">
      <protection locked="0"/>
    </xf>
    <xf numFmtId="0" fontId="0" fillId="6" borderId="0" xfId="0" applyFill="1" applyBorder="1" applyAlignment="1" applyProtection="1">
      <alignment vertical="center"/>
      <protection locked="0"/>
    </xf>
    <xf numFmtId="0" fontId="17" fillId="5" borderId="0" xfId="0" applyFont="1" applyFill="1" applyBorder="1" applyAlignment="1" applyProtection="1">
      <alignment vertical="center"/>
      <protection locked="0"/>
    </xf>
    <xf numFmtId="0" fontId="17" fillId="6" borderId="0" xfId="0" applyFont="1" applyFill="1" applyBorder="1" applyAlignment="1" applyProtection="1">
      <alignment vertical="center"/>
      <protection locked="0"/>
    </xf>
    <xf numFmtId="0" fontId="0" fillId="5" borderId="0" xfId="0" applyFill="1" applyBorder="1" applyAlignment="1" applyProtection="1">
      <alignment vertical="center"/>
      <protection locked="0"/>
    </xf>
    <xf numFmtId="0" fontId="17" fillId="5" borderId="7" xfId="0" applyFont="1" applyFill="1" applyBorder="1" applyAlignment="1" applyProtection="1">
      <alignment vertical="center"/>
      <protection locked="0"/>
    </xf>
    <xf numFmtId="166" fontId="20" fillId="5" borderId="1" xfId="0" applyNumberFormat="1" applyFont="1" applyFill="1" applyBorder="1" applyAlignment="1" applyProtection="1">
      <alignment horizontal="center" vertical="center"/>
      <protection locked="0"/>
    </xf>
    <xf numFmtId="166" fontId="14" fillId="5" borderId="1" xfId="0" applyNumberFormat="1" applyFont="1" applyFill="1" applyBorder="1" applyAlignment="1" applyProtection="1">
      <alignment horizontal="right" vertical="center"/>
      <protection locked="0"/>
    </xf>
    <xf numFmtId="0" fontId="0" fillId="5" borderId="1" xfId="0" applyFill="1" applyBorder="1" applyAlignment="1" applyProtection="1">
      <alignment vertical="center"/>
      <protection locked="0"/>
    </xf>
    <xf numFmtId="0" fontId="0" fillId="5" borderId="8" xfId="0" applyFill="1" applyBorder="1" applyAlignment="1" applyProtection="1">
      <alignment vertical="center"/>
      <protection locked="0"/>
    </xf>
    <xf numFmtId="0" fontId="0" fillId="5" borderId="0" xfId="0" applyFill="1" applyAlignment="1" applyProtection="1">
      <alignment vertical="center"/>
      <protection locked="0"/>
    </xf>
    <xf numFmtId="170" fontId="21" fillId="5" borderId="5" xfId="2" applyNumberFormat="1" applyFont="1" applyFill="1" applyBorder="1" applyAlignment="1" applyProtection="1">
      <alignment horizontal="left"/>
      <protection locked="0"/>
    </xf>
    <xf numFmtId="1" fontId="20" fillId="5" borderId="1" xfId="0" quotePrefix="1" applyNumberFormat="1" applyFont="1" applyFill="1" applyBorder="1" applyAlignment="1" applyProtection="1">
      <alignment horizontal="left"/>
      <protection locked="0"/>
    </xf>
    <xf numFmtId="1" fontId="20" fillId="5" borderId="1" xfId="0" applyNumberFormat="1" applyFont="1" applyFill="1" applyBorder="1" applyAlignment="1" applyProtection="1">
      <alignment horizontal="left"/>
      <protection locked="0"/>
    </xf>
    <xf numFmtId="164" fontId="36" fillId="5" borderId="0" xfId="1" applyFont="1" applyFill="1" applyAlignment="1" applyProtection="1">
      <alignment horizontal="center"/>
      <protection locked="0"/>
    </xf>
    <xf numFmtId="169" fontId="33" fillId="5" borderId="0" xfId="0" applyNumberFormat="1" applyFont="1" applyFill="1" applyAlignment="1" applyProtection="1">
      <alignment horizontal="left"/>
      <protection locked="0"/>
    </xf>
    <xf numFmtId="178" fontId="27" fillId="5" borderId="6" xfId="0" applyNumberFormat="1" applyFont="1" applyFill="1" applyBorder="1" applyAlignment="1" applyProtection="1">
      <alignment horizontal="left"/>
      <protection locked="0"/>
    </xf>
    <xf numFmtId="1" fontId="27" fillId="5" borderId="8" xfId="0" applyNumberFormat="1" applyFont="1" applyFill="1" applyBorder="1" applyAlignment="1" applyProtection="1">
      <alignment horizontal="center"/>
      <protection locked="0"/>
    </xf>
    <xf numFmtId="0" fontId="25" fillId="5" borderId="5" xfId="0" applyFont="1" applyFill="1" applyBorder="1" applyAlignment="1" applyProtection="1">
      <alignment horizontal="center"/>
      <protection locked="0"/>
    </xf>
    <xf numFmtId="0" fontId="5" fillId="5" borderId="5" xfId="0" applyFont="1" applyFill="1" applyBorder="1" applyAlignment="1" applyProtection="1">
      <alignment horizontal="center"/>
      <protection locked="0"/>
    </xf>
    <xf numFmtId="0" fontId="27" fillId="5" borderId="5" xfId="0" applyFont="1" applyFill="1" applyBorder="1" applyAlignment="1" applyProtection="1">
      <alignment horizontal="left"/>
      <protection locked="0"/>
    </xf>
    <xf numFmtId="169" fontId="2" fillId="5" borderId="6" xfId="0" applyNumberFormat="1" applyFont="1" applyFill="1" applyBorder="1" applyProtection="1">
      <protection locked="0"/>
    </xf>
    <xf numFmtId="0" fontId="2" fillId="5" borderId="1" xfId="0" quotePrefix="1" applyFont="1" applyFill="1" applyBorder="1" applyAlignment="1" applyProtection="1">
      <alignment horizontal="right"/>
      <protection locked="0"/>
    </xf>
    <xf numFmtId="1" fontId="20" fillId="5" borderId="8" xfId="0" quotePrefix="1" applyNumberFormat="1" applyFont="1" applyFill="1" applyBorder="1" applyAlignment="1" applyProtection="1">
      <alignment horizontal="center"/>
      <protection locked="0"/>
    </xf>
    <xf numFmtId="0" fontId="25" fillId="5" borderId="5" xfId="0" applyFont="1" applyFill="1" applyBorder="1" applyProtection="1">
      <protection locked="0"/>
    </xf>
    <xf numFmtId="0" fontId="0" fillId="5" borderId="2" xfId="0" applyFill="1" applyBorder="1" applyProtection="1">
      <protection locked="0"/>
    </xf>
    <xf numFmtId="2" fontId="21" fillId="5" borderId="0" xfId="0" applyNumberFormat="1" applyFont="1" applyFill="1" applyProtection="1">
      <protection locked="0"/>
    </xf>
    <xf numFmtId="0" fontId="19" fillId="5" borderId="0" xfId="0" quotePrefix="1" applyFont="1" applyFill="1" applyBorder="1" applyProtection="1">
      <protection locked="0"/>
    </xf>
    <xf numFmtId="164" fontId="42" fillId="9" borderId="11" xfId="1" applyFont="1" applyFill="1" applyBorder="1" applyProtection="1">
      <protection locked="0"/>
    </xf>
    <xf numFmtId="164" fontId="43" fillId="9" borderId="11" xfId="1" applyFont="1" applyFill="1" applyBorder="1" applyProtection="1">
      <protection locked="0"/>
    </xf>
    <xf numFmtId="164" fontId="44" fillId="9" borderId="11" xfId="1" applyFont="1" applyFill="1" applyBorder="1" applyProtection="1">
      <protection locked="0"/>
    </xf>
    <xf numFmtId="1" fontId="20" fillId="5" borderId="0" xfId="0" quotePrefix="1" applyNumberFormat="1" applyFont="1" applyFill="1" applyBorder="1" applyAlignment="1" applyProtection="1">
      <alignment horizontal="center"/>
      <protection locked="0"/>
    </xf>
    <xf numFmtId="44" fontId="23" fillId="5" borderId="0" xfId="0" quotePrefix="1" applyNumberFormat="1" applyFont="1" applyFill="1" applyBorder="1" applyAlignment="1" applyProtection="1">
      <alignment horizontal="center"/>
      <protection locked="0"/>
    </xf>
    <xf numFmtId="1" fontId="20" fillId="5" borderId="0" xfId="0" applyNumberFormat="1" applyFont="1" applyFill="1" applyBorder="1" applyAlignment="1" applyProtection="1">
      <alignment horizontal="center"/>
      <protection locked="0"/>
    </xf>
    <xf numFmtId="0" fontId="37" fillId="5" borderId="0" xfId="0" applyFont="1" applyFill="1" applyBorder="1" applyAlignment="1" applyProtection="1">
      <alignment horizontal="center"/>
      <protection locked="0"/>
    </xf>
    <xf numFmtId="167" fontId="47" fillId="5" borderId="9" xfId="2" quotePrefix="1" applyNumberFormat="1" applyFont="1" applyFill="1" applyBorder="1" applyAlignment="1" applyProtection="1">
      <alignment horizontal="left"/>
      <protection locked="0"/>
    </xf>
    <xf numFmtId="165" fontId="25" fillId="5" borderId="5" xfId="2" quotePrefix="1" applyNumberFormat="1" applyFont="1" applyFill="1" applyBorder="1" applyAlignment="1" applyProtection="1">
      <protection locked="0"/>
    </xf>
    <xf numFmtId="0" fontId="35" fillId="5" borderId="5" xfId="0" quotePrefix="1" applyFont="1" applyFill="1" applyBorder="1" applyAlignment="1" applyProtection="1">
      <alignment horizontal="right"/>
      <protection locked="0"/>
    </xf>
    <xf numFmtId="167" fontId="39" fillId="5" borderId="0" xfId="0" applyNumberFormat="1" applyFont="1" applyFill="1" applyBorder="1" applyAlignment="1" applyProtection="1">
      <alignment horizontal="center"/>
      <protection locked="0"/>
    </xf>
    <xf numFmtId="167" fontId="39" fillId="5" borderId="5" xfId="0" applyNumberFormat="1" applyFont="1" applyFill="1" applyBorder="1" applyAlignment="1" applyProtection="1">
      <alignment horizontal="center"/>
      <protection locked="0"/>
    </xf>
    <xf numFmtId="164" fontId="36" fillId="5" borderId="0" xfId="1" applyFont="1" applyFill="1" applyAlignment="1" applyProtection="1">
      <alignment horizontal="center"/>
      <protection locked="0"/>
    </xf>
    <xf numFmtId="169" fontId="33" fillId="5" borderId="0" xfId="0" applyNumberFormat="1" applyFont="1" applyFill="1" applyAlignment="1" applyProtection="1">
      <alignment horizontal="left"/>
      <protection locked="0"/>
    </xf>
    <xf numFmtId="0" fontId="5" fillId="5" borderId="0" xfId="0" applyFont="1" applyFill="1" applyBorder="1" applyAlignment="1" applyProtection="1">
      <alignment horizontal="left"/>
      <protection locked="0"/>
    </xf>
    <xf numFmtId="0" fontId="27" fillId="5" borderId="5" xfId="0" applyFont="1" applyFill="1" applyBorder="1" applyAlignment="1" applyProtection="1">
      <alignment horizontal="center"/>
      <protection locked="0"/>
    </xf>
    <xf numFmtId="0" fontId="28" fillId="5" borderId="0" xfId="0" quotePrefix="1" applyFont="1" applyFill="1" applyAlignment="1" applyProtection="1">
      <alignment horizontal="right"/>
      <protection locked="0"/>
    </xf>
    <xf numFmtId="0" fontId="28" fillId="5" borderId="18" xfId="0" quotePrefix="1" applyFont="1" applyFill="1" applyBorder="1" applyAlignment="1" applyProtection="1">
      <alignment horizontal="right"/>
      <protection locked="0"/>
    </xf>
    <xf numFmtId="0" fontId="30" fillId="5" borderId="0" xfId="0" quotePrefix="1" applyFont="1" applyFill="1" applyAlignment="1" applyProtection="1">
      <alignment horizontal="right"/>
      <protection locked="0"/>
    </xf>
    <xf numFmtId="0" fontId="30" fillId="5" borderId="18" xfId="0" quotePrefix="1" applyFont="1" applyFill="1" applyBorder="1" applyAlignment="1" applyProtection="1">
      <alignment horizontal="right"/>
      <protection locked="0"/>
    </xf>
    <xf numFmtId="0" fontId="31" fillId="5" borderId="0" xfId="0" quotePrefix="1" applyFont="1" applyFill="1" applyBorder="1" applyAlignment="1" applyProtection="1">
      <alignment horizontal="right"/>
      <protection locked="0"/>
    </xf>
    <xf numFmtId="0" fontId="31" fillId="5" borderId="18" xfId="0" quotePrefix="1" applyFont="1" applyFill="1" applyBorder="1" applyAlignment="1" applyProtection="1">
      <alignment horizontal="right"/>
      <protection locked="0"/>
    </xf>
    <xf numFmtId="169" fontId="25" fillId="5" borderId="5" xfId="2" quotePrefix="1" applyNumberFormat="1" applyFont="1" applyFill="1" applyBorder="1" applyAlignment="1" applyProtection="1">
      <alignment horizontal="left"/>
      <protection locked="0"/>
    </xf>
    <xf numFmtId="169" fontId="25" fillId="5" borderId="6" xfId="2" quotePrefix="1" applyNumberFormat="1" applyFont="1" applyFill="1" applyBorder="1" applyAlignment="1" applyProtection="1">
      <alignment horizontal="left"/>
      <protection locked="0"/>
    </xf>
    <xf numFmtId="169" fontId="38" fillId="5" borderId="0" xfId="0" applyNumberFormat="1" applyFont="1" applyFill="1" applyAlignment="1" applyProtection="1">
      <alignment horizontal="center"/>
      <protection locked="0"/>
    </xf>
    <xf numFmtId="175" fontId="22" fillId="5" borderId="0" xfId="0" applyNumberFormat="1" applyFont="1" applyFill="1" applyAlignment="1" applyProtection="1">
      <alignment horizontal="center"/>
      <protection locked="0"/>
    </xf>
    <xf numFmtId="0" fontId="16" fillId="5" borderId="12" xfId="0" applyFont="1" applyFill="1" applyBorder="1" applyAlignment="1" applyProtection="1">
      <alignment horizontal="left"/>
      <protection locked="0"/>
    </xf>
    <xf numFmtId="0" fontId="5" fillId="5" borderId="9" xfId="0" applyFont="1" applyFill="1" applyBorder="1" applyAlignment="1" applyProtection="1">
      <alignment horizontal="left"/>
      <protection locked="0"/>
    </xf>
    <xf numFmtId="166" fontId="20" fillId="5" borderId="9" xfId="0" applyNumberFormat="1" applyFont="1" applyFill="1" applyBorder="1" applyAlignment="1" applyProtection="1">
      <alignment horizontal="left"/>
      <protection locked="0"/>
    </xf>
    <xf numFmtId="0" fontId="19" fillId="5" borderId="15" xfId="0" applyFont="1" applyFill="1" applyBorder="1" applyAlignment="1" applyProtection="1">
      <alignment horizontal="right"/>
      <protection locked="0"/>
    </xf>
  </cellXfs>
  <cellStyles count="3">
    <cellStyle name="Moeda" xfId="1" builtinId="4"/>
    <cellStyle name="Normal" xfId="0" builtinId="0"/>
    <cellStyle name="Vírgula"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91"/>
  <sheetViews>
    <sheetView tabSelected="1" workbookViewId="0">
      <selection activeCell="U83" sqref="U83"/>
    </sheetView>
  </sheetViews>
  <sheetFormatPr defaultRowHeight="15.75" x14ac:dyDescent="0.25"/>
  <cols>
    <col min="1" max="1" width="2.25" style="411" customWidth="1"/>
    <col min="2" max="2" width="2.25" style="240" customWidth="1"/>
    <col min="3" max="3" width="2.25" style="408" customWidth="1"/>
    <col min="4" max="4" width="9.375" style="224" customWidth="1"/>
    <col min="5" max="6" width="3.75" style="224" customWidth="1"/>
    <col min="7" max="7" width="1.875" style="224" customWidth="1"/>
    <col min="8" max="8" width="12.125" style="224" customWidth="1"/>
    <col min="9" max="9" width="7.5" style="224" customWidth="1"/>
    <col min="10" max="10" width="11.125" style="224" customWidth="1"/>
    <col min="11" max="11" width="6.875" style="224" customWidth="1"/>
    <col min="12" max="12" width="3.25" style="224" customWidth="1"/>
    <col min="13" max="13" width="7.625" style="224" bestFit="1" customWidth="1"/>
    <col min="14" max="14" width="2.125" style="224" customWidth="1"/>
    <col min="15" max="15" width="13.125" style="224" customWidth="1"/>
    <col min="16" max="16" width="4.125" style="224" customWidth="1"/>
    <col min="17" max="17" width="5.625" style="224" customWidth="1"/>
    <col min="18" max="18" width="5.5" style="224" customWidth="1"/>
    <col min="19" max="19" width="3" style="224" customWidth="1"/>
    <col min="20" max="20" width="3.75" style="224" customWidth="1"/>
    <col min="21" max="21" width="8.625" style="224" customWidth="1"/>
    <col min="22" max="22" width="2.25" style="427" customWidth="1"/>
    <col min="23" max="23" width="2.25" style="224" customWidth="1"/>
    <col min="24" max="24" width="5.25" style="426" customWidth="1"/>
    <col min="25" max="25" width="2.375" style="426" customWidth="1"/>
    <col min="26" max="36" width="9" style="426"/>
    <col min="37" max="16384" width="9" style="224"/>
  </cols>
  <sheetData>
    <row r="1" spans="1:36" s="426" customFormat="1" ht="13.5" customHeight="1" x14ac:dyDescent="0.25">
      <c r="A1" s="408"/>
      <c r="B1" s="408"/>
      <c r="C1" s="408"/>
      <c r="V1" s="427"/>
    </row>
    <row r="2" spans="1:36" ht="13.5" customHeight="1" x14ac:dyDescent="0.3">
      <c r="A2" s="408"/>
      <c r="B2" s="224"/>
      <c r="C2" s="223"/>
      <c r="D2" s="223"/>
      <c r="E2" s="223"/>
      <c r="F2" s="223"/>
      <c r="G2" s="223"/>
      <c r="V2" s="224"/>
    </row>
    <row r="3" spans="1:36" s="426" customFormat="1" ht="13.5" customHeight="1" x14ac:dyDescent="0.3">
      <c r="A3" s="408"/>
      <c r="B3" s="224"/>
      <c r="C3" s="412"/>
      <c r="D3" s="428"/>
      <c r="E3" s="428"/>
      <c r="F3" s="428"/>
      <c r="G3" s="428"/>
      <c r="W3" s="224"/>
    </row>
    <row r="4" spans="1:36" ht="20.25" x14ac:dyDescent="0.3">
      <c r="A4" s="408"/>
      <c r="B4" s="224"/>
      <c r="C4" s="412"/>
      <c r="D4" s="223" t="s">
        <v>0</v>
      </c>
      <c r="E4" s="223"/>
      <c r="F4" s="223"/>
      <c r="G4" s="223"/>
      <c r="V4" s="426"/>
    </row>
    <row r="5" spans="1:36" s="227" customFormat="1" ht="12.75" customHeight="1" x14ac:dyDescent="0.25">
      <c r="A5" s="409"/>
      <c r="B5" s="403"/>
      <c r="C5" s="413"/>
      <c r="D5" s="225" t="s">
        <v>91</v>
      </c>
      <c r="E5" s="225"/>
      <c r="F5" s="225"/>
      <c r="G5" s="225"/>
      <c r="H5" s="226"/>
      <c r="I5" s="226"/>
      <c r="J5" s="226"/>
      <c r="K5" s="226"/>
      <c r="L5" s="226"/>
      <c r="M5" s="226"/>
      <c r="N5" s="226"/>
      <c r="O5" s="226"/>
      <c r="V5" s="429"/>
      <c r="X5" s="429"/>
      <c r="Y5" s="429"/>
      <c r="Z5" s="429"/>
      <c r="AA5" s="429"/>
      <c r="AB5" s="429"/>
      <c r="AC5" s="429"/>
      <c r="AD5" s="429"/>
      <c r="AE5" s="429"/>
      <c r="AF5" s="429"/>
      <c r="AG5" s="429"/>
      <c r="AH5" s="429"/>
      <c r="AI5" s="429"/>
      <c r="AJ5" s="429"/>
    </row>
    <row r="6" spans="1:36" ht="21" customHeight="1" thickBot="1" x14ac:dyDescent="0.35">
      <c r="A6" s="408"/>
      <c r="B6" s="402"/>
      <c r="C6" s="412"/>
      <c r="D6" s="223" t="s">
        <v>13</v>
      </c>
      <c r="E6" s="223"/>
      <c r="F6" s="223"/>
      <c r="G6" s="223"/>
      <c r="H6" s="226"/>
      <c r="I6" s="226"/>
      <c r="J6" s="226"/>
      <c r="K6" s="226"/>
      <c r="L6" s="226"/>
      <c r="M6" s="226"/>
      <c r="N6" s="226"/>
      <c r="O6" s="228" t="s">
        <v>33</v>
      </c>
      <c r="Q6" s="229"/>
      <c r="R6" s="484">
        <f>O24</f>
        <v>16105.100000000006</v>
      </c>
      <c r="S6" s="484"/>
      <c r="T6" s="484"/>
      <c r="U6" s="458"/>
    </row>
    <row r="7" spans="1:36" ht="21" customHeight="1" thickBot="1" x14ac:dyDescent="0.3">
      <c r="A7" s="408"/>
      <c r="B7" s="404"/>
      <c r="C7" s="414"/>
      <c r="D7" s="488" t="s">
        <v>36</v>
      </c>
      <c r="E7" s="488"/>
      <c r="F7" s="488"/>
      <c r="G7" s="488"/>
      <c r="H7" s="488"/>
      <c r="I7" s="488"/>
      <c r="J7" s="488"/>
      <c r="K7" s="488"/>
      <c r="L7" s="488"/>
      <c r="M7" s="488"/>
      <c r="N7" s="489"/>
      <c r="O7" s="432">
        <v>10000</v>
      </c>
    </row>
    <row r="8" spans="1:36" ht="3.75" customHeight="1" thickBot="1" x14ac:dyDescent="0.35">
      <c r="A8" s="408"/>
      <c r="B8" s="405"/>
      <c r="C8" s="415"/>
      <c r="D8" s="233"/>
      <c r="O8" s="234"/>
    </row>
    <row r="9" spans="1:36" ht="21" thickBot="1" x14ac:dyDescent="0.35">
      <c r="A9" s="408"/>
      <c r="B9" s="378"/>
      <c r="C9" s="416"/>
      <c r="D9" s="490" t="s">
        <v>22</v>
      </c>
      <c r="E9" s="490"/>
      <c r="F9" s="490"/>
      <c r="G9" s="490"/>
      <c r="H9" s="490"/>
      <c r="I9" s="490"/>
      <c r="J9" s="490"/>
      <c r="K9" s="490"/>
      <c r="L9" s="490"/>
      <c r="M9" s="490"/>
      <c r="N9" s="491"/>
      <c r="O9" s="434">
        <v>10</v>
      </c>
      <c r="P9" s="236" t="s">
        <v>2</v>
      </c>
      <c r="Q9" s="236"/>
    </row>
    <row r="10" spans="1:36" ht="5.25" customHeight="1" thickBot="1" x14ac:dyDescent="0.35">
      <c r="A10" s="408"/>
      <c r="B10" s="405"/>
      <c r="C10" s="415"/>
      <c r="D10" s="233"/>
      <c r="O10" s="234"/>
      <c r="T10" s="237"/>
      <c r="U10" s="237"/>
    </row>
    <row r="11" spans="1:36" ht="21.75" customHeight="1" thickBot="1" x14ac:dyDescent="0.35">
      <c r="A11" s="408"/>
      <c r="B11" s="238"/>
      <c r="C11" s="417"/>
      <c r="D11" s="492" t="s">
        <v>23</v>
      </c>
      <c r="E11" s="492"/>
      <c r="F11" s="492"/>
      <c r="G11" s="492"/>
      <c r="H11" s="492"/>
      <c r="I11" s="492"/>
      <c r="J11" s="492"/>
      <c r="K11" s="492"/>
      <c r="L11" s="492"/>
      <c r="M11" s="492"/>
      <c r="N11" s="493"/>
      <c r="O11" s="435">
        <v>5</v>
      </c>
      <c r="P11" s="241" t="s">
        <v>10</v>
      </c>
      <c r="Q11" s="241"/>
    </row>
    <row r="12" spans="1:36" s="243" customFormat="1" ht="9.75" customHeight="1" x14ac:dyDescent="0.25">
      <c r="A12" s="410"/>
      <c r="B12" s="242"/>
      <c r="C12" s="410"/>
      <c r="D12" s="242"/>
      <c r="E12" s="242"/>
      <c r="F12" s="242"/>
      <c r="G12" s="242"/>
      <c r="H12" s="242"/>
      <c r="I12" s="242"/>
      <c r="J12" s="242"/>
      <c r="V12" s="430"/>
      <c r="X12" s="430"/>
      <c r="Y12" s="430"/>
      <c r="Z12" s="430"/>
      <c r="AA12" s="430"/>
      <c r="AB12" s="430"/>
      <c r="AC12" s="430"/>
      <c r="AD12" s="430"/>
      <c r="AE12" s="430"/>
      <c r="AF12" s="430"/>
      <c r="AG12" s="430"/>
      <c r="AH12" s="430"/>
      <c r="AI12" s="430"/>
      <c r="AJ12" s="430"/>
    </row>
    <row r="13" spans="1:36" ht="15" customHeight="1" x14ac:dyDescent="0.3">
      <c r="A13" s="408"/>
      <c r="B13" s="246"/>
      <c r="C13" s="418"/>
      <c r="D13" s="398" t="s">
        <v>11</v>
      </c>
      <c r="E13" s="244" t="s">
        <v>12</v>
      </c>
      <c r="F13" s="244"/>
      <c r="G13" s="244"/>
      <c r="H13" s="245"/>
      <c r="I13" s="240"/>
      <c r="J13" s="240"/>
      <c r="K13" s="246" t="s">
        <v>14</v>
      </c>
      <c r="L13" s="246"/>
      <c r="M13" s="246"/>
      <c r="N13" s="246"/>
      <c r="O13" s="240"/>
      <c r="P13" s="240"/>
      <c r="Q13" s="240"/>
      <c r="R13" s="240"/>
      <c r="S13" s="240"/>
      <c r="T13" s="240"/>
      <c r="U13" s="240"/>
      <c r="V13" s="408"/>
      <c r="W13" s="247"/>
    </row>
    <row r="14" spans="1:36" ht="15" customHeight="1" x14ac:dyDescent="0.3">
      <c r="A14" s="408"/>
      <c r="B14" s="248"/>
      <c r="C14" s="419"/>
      <c r="D14" s="248" t="s">
        <v>28</v>
      </c>
      <c r="E14" s="248"/>
      <c r="F14" s="248"/>
      <c r="G14" s="248"/>
      <c r="H14" s="249"/>
      <c r="I14" s="240"/>
      <c r="J14" s="240"/>
      <c r="O14" s="247" t="s">
        <v>26</v>
      </c>
      <c r="Q14" s="250">
        <f>O9</f>
        <v>10</v>
      </c>
      <c r="R14" s="247" t="s">
        <v>19</v>
      </c>
      <c r="T14" s="251"/>
      <c r="U14" s="251"/>
      <c r="V14" s="408"/>
      <c r="W14" s="247"/>
    </row>
    <row r="15" spans="1:36" ht="15.75" customHeight="1" x14ac:dyDescent="0.3">
      <c r="A15" s="408"/>
      <c r="B15" s="252"/>
      <c r="C15" s="420"/>
      <c r="D15" s="252" t="s">
        <v>5</v>
      </c>
      <c r="E15" s="252"/>
      <c r="F15" s="252"/>
      <c r="G15" s="252"/>
      <c r="H15" s="249"/>
      <c r="I15" s="240"/>
      <c r="J15" s="240"/>
      <c r="K15" s="253" t="s">
        <v>25</v>
      </c>
      <c r="L15" s="253"/>
      <c r="M15" s="253"/>
      <c r="N15" s="253"/>
      <c r="O15" s="250">
        <f>O9/100</f>
        <v>0.1</v>
      </c>
      <c r="P15" s="240"/>
      <c r="Q15" s="240"/>
      <c r="R15" s="240"/>
      <c r="S15" s="240"/>
      <c r="T15" s="240"/>
      <c r="U15" s="240"/>
      <c r="V15" s="408"/>
      <c r="W15" s="240"/>
    </row>
    <row r="16" spans="1:36" ht="15" customHeight="1" x14ac:dyDescent="0.3">
      <c r="A16" s="408"/>
      <c r="B16" s="399"/>
      <c r="C16" s="421"/>
      <c r="D16" s="399" t="s">
        <v>6</v>
      </c>
      <c r="E16" s="252"/>
      <c r="F16" s="252"/>
      <c r="G16" s="252"/>
      <c r="H16" s="249"/>
      <c r="I16" s="240"/>
      <c r="J16" s="240"/>
      <c r="K16" s="254" t="s">
        <v>8</v>
      </c>
      <c r="L16" s="255"/>
      <c r="M16" s="255"/>
      <c r="N16" s="255"/>
      <c r="O16" s="256">
        <f>O7</f>
        <v>10000</v>
      </c>
      <c r="P16" s="247"/>
      <c r="Q16" s="247"/>
      <c r="R16" s="247"/>
      <c r="S16" s="247"/>
      <c r="T16" s="247"/>
      <c r="U16" s="247"/>
      <c r="V16" s="408"/>
      <c r="W16" s="247"/>
    </row>
    <row r="17" spans="1:36" ht="16.5" customHeight="1" x14ac:dyDescent="0.3">
      <c r="A17" s="408"/>
      <c r="B17" s="317"/>
      <c r="C17" s="422"/>
      <c r="D17" s="317" t="s">
        <v>7</v>
      </c>
      <c r="E17" s="252"/>
      <c r="F17" s="252"/>
      <c r="G17" s="252"/>
      <c r="H17" s="249"/>
      <c r="I17" s="240"/>
      <c r="J17" s="240"/>
      <c r="K17" s="257" t="s">
        <v>9</v>
      </c>
      <c r="L17" s="258"/>
      <c r="M17" s="258"/>
      <c r="N17" s="258"/>
      <c r="O17" s="259">
        <f>O11</f>
        <v>5</v>
      </c>
      <c r="P17" s="247"/>
      <c r="Q17" s="247"/>
      <c r="R17" s="247"/>
      <c r="S17" s="247"/>
      <c r="T17" s="247"/>
      <c r="U17" s="247"/>
      <c r="V17" s="408"/>
      <c r="W17" s="247"/>
    </row>
    <row r="18" spans="1:36" ht="18.75" x14ac:dyDescent="0.3">
      <c r="A18" s="408"/>
      <c r="B18" s="406"/>
      <c r="C18" s="423"/>
      <c r="D18" s="406" t="s">
        <v>56</v>
      </c>
      <c r="E18" s="260"/>
      <c r="F18" s="260"/>
      <c r="G18" s="260"/>
      <c r="H18" s="261"/>
    </row>
    <row r="19" spans="1:36" s="240" customFormat="1" ht="18.75" customHeight="1" x14ac:dyDescent="0.3">
      <c r="A19" s="408"/>
      <c r="C19" s="423"/>
      <c r="D19" s="442"/>
      <c r="E19" s="442"/>
      <c r="F19" s="442"/>
      <c r="G19" s="442"/>
      <c r="H19" s="442"/>
      <c r="I19" s="442"/>
      <c r="J19" s="437" t="s">
        <v>35</v>
      </c>
      <c r="K19" s="436"/>
      <c r="L19" s="436"/>
      <c r="M19" s="436"/>
      <c r="N19" s="436"/>
      <c r="O19" s="436"/>
      <c r="P19" s="442"/>
      <c r="Q19" s="442"/>
      <c r="R19" s="442"/>
      <c r="S19" s="442"/>
      <c r="T19" s="224"/>
      <c r="U19" s="224"/>
      <c r="V19" s="427"/>
      <c r="X19" s="408"/>
      <c r="Y19" s="408"/>
      <c r="Z19" s="408"/>
      <c r="AA19" s="408"/>
      <c r="AB19" s="408"/>
      <c r="AC19" s="408"/>
      <c r="AD19" s="408"/>
      <c r="AE19" s="408"/>
      <c r="AF19" s="408"/>
      <c r="AG19" s="408"/>
      <c r="AH19" s="408"/>
      <c r="AI19" s="408"/>
      <c r="AJ19" s="408"/>
    </row>
    <row r="20" spans="1:36" s="240" customFormat="1" ht="18.75" customHeight="1" x14ac:dyDescent="0.3">
      <c r="A20" s="408"/>
      <c r="C20" s="423"/>
      <c r="D20" s="442"/>
      <c r="E20" s="442"/>
      <c r="F20" s="442"/>
      <c r="G20" s="442"/>
      <c r="H20" s="442"/>
      <c r="I20" s="442"/>
      <c r="J20" s="443"/>
      <c r="K20" s="442"/>
      <c r="L20" s="442"/>
      <c r="M20" s="442"/>
      <c r="N20" s="442"/>
      <c r="O20" s="442"/>
      <c r="P20" s="442"/>
      <c r="Q20" s="442"/>
      <c r="R20" s="442"/>
      <c r="S20" s="442"/>
      <c r="T20" s="224"/>
      <c r="U20" s="224"/>
      <c r="V20" s="427"/>
      <c r="X20" s="408"/>
      <c r="Y20" s="408"/>
      <c r="Z20" s="408"/>
      <c r="AA20" s="408"/>
      <c r="AB20" s="408"/>
      <c r="AC20" s="408"/>
      <c r="AD20" s="408"/>
      <c r="AE20" s="408"/>
      <c r="AF20" s="408"/>
      <c r="AG20" s="408"/>
      <c r="AH20" s="408"/>
      <c r="AI20" s="408"/>
      <c r="AJ20" s="408"/>
    </row>
    <row r="21" spans="1:36" ht="18.75" customHeight="1" x14ac:dyDescent="0.25">
      <c r="A21" s="408"/>
      <c r="B21" s="242"/>
      <c r="C21" s="410"/>
      <c r="D21" s="262" t="s">
        <v>50</v>
      </c>
      <c r="E21" s="245"/>
      <c r="F21" s="442"/>
      <c r="G21" s="240"/>
      <c r="H21" s="242" t="s">
        <v>30</v>
      </c>
      <c r="I21" s="240"/>
      <c r="J21" s="240"/>
      <c r="K21" s="475">
        <f>O11</f>
        <v>5</v>
      </c>
      <c r="L21" s="240"/>
      <c r="M21" s="240"/>
      <c r="O21" s="242" t="s">
        <v>31</v>
      </c>
      <c r="P21" s="240"/>
      <c r="Q21" s="240"/>
      <c r="R21" s="477">
        <f>O11</f>
        <v>5</v>
      </c>
      <c r="S21" s="240"/>
      <c r="T21" s="240"/>
      <c r="U21" s="240"/>
      <c r="V21" s="426"/>
    </row>
    <row r="22" spans="1:36" ht="15.75" customHeight="1" x14ac:dyDescent="0.3">
      <c r="A22" s="408"/>
      <c r="B22" s="248"/>
      <c r="C22" s="419"/>
      <c r="D22" s="266" t="s">
        <v>49</v>
      </c>
      <c r="E22" s="266"/>
      <c r="F22" s="442"/>
      <c r="G22" s="285" t="s">
        <v>98</v>
      </c>
      <c r="H22" s="293">
        <f>O7</f>
        <v>10000</v>
      </c>
      <c r="I22" s="290" t="s">
        <v>24</v>
      </c>
      <c r="J22" s="476">
        <f>O9/100</f>
        <v>0.1</v>
      </c>
      <c r="K22" s="292" t="s">
        <v>51</v>
      </c>
      <c r="L22" s="290"/>
      <c r="M22" s="240"/>
      <c r="O22" s="293">
        <f>O7</f>
        <v>10000</v>
      </c>
      <c r="P22" s="290" t="s">
        <v>52</v>
      </c>
      <c r="Q22" s="478">
        <f>O9/100+1</f>
        <v>1.1000000000000001</v>
      </c>
      <c r="R22" s="292" t="s">
        <v>96</v>
      </c>
      <c r="S22" s="240"/>
      <c r="T22" s="240"/>
      <c r="U22" s="240"/>
      <c r="V22" s="426"/>
      <c r="Y22" s="419"/>
    </row>
    <row r="23" spans="1:36" ht="8.25" customHeight="1" x14ac:dyDescent="0.25">
      <c r="A23" s="408"/>
      <c r="F23" s="442"/>
      <c r="V23" s="426"/>
    </row>
    <row r="24" spans="1:36" ht="15.75" customHeight="1" x14ac:dyDescent="0.25">
      <c r="A24" s="408"/>
      <c r="G24" s="272" t="s">
        <v>32</v>
      </c>
      <c r="H24" s="273">
        <f>O7</f>
        <v>10000</v>
      </c>
      <c r="I24" s="274" t="s">
        <v>17</v>
      </c>
      <c r="J24" s="275">
        <f>(1+O9/100)^ O11</f>
        <v>1.6105100000000006</v>
      </c>
      <c r="K24" s="276" t="s">
        <v>20</v>
      </c>
      <c r="L24" s="274"/>
      <c r="M24" s="479">
        <f>(1+O9/100)^O11</f>
        <v>1.6105100000000006</v>
      </c>
      <c r="N24" s="277"/>
      <c r="O24" s="278">
        <f>O7*(1+O9/100)^O11</f>
        <v>16105.100000000006</v>
      </c>
      <c r="P24" s="276"/>
      <c r="Q24" s="279"/>
      <c r="T24" s="230"/>
      <c r="U24" s="230"/>
      <c r="V24" s="426"/>
    </row>
    <row r="25" spans="1:36" ht="15.75" customHeight="1" x14ac:dyDescent="0.25">
      <c r="A25" s="408"/>
      <c r="G25" s="438"/>
      <c r="H25" s="293"/>
      <c r="I25" s="298"/>
      <c r="J25" s="439"/>
      <c r="K25" s="335"/>
      <c r="L25" s="298"/>
      <c r="M25" s="440"/>
      <c r="N25" s="440"/>
      <c r="O25" s="441"/>
      <c r="P25" s="335"/>
      <c r="Q25" s="240"/>
      <c r="T25" s="230"/>
      <c r="U25" s="230"/>
      <c r="V25" s="426"/>
    </row>
    <row r="26" spans="1:36" ht="15.75" customHeight="1" x14ac:dyDescent="0.25">
      <c r="A26" s="408"/>
      <c r="D26" s="408"/>
      <c r="E26" s="408"/>
      <c r="F26" s="408"/>
      <c r="G26" s="408"/>
      <c r="H26" s="408"/>
      <c r="I26" s="408"/>
      <c r="J26" s="408"/>
      <c r="K26" s="408"/>
      <c r="L26" s="408"/>
      <c r="M26" s="408"/>
      <c r="N26" s="408"/>
      <c r="O26" s="408"/>
      <c r="P26" s="408"/>
      <c r="Q26" s="408"/>
      <c r="R26" s="408"/>
      <c r="S26" s="408"/>
      <c r="T26" s="408"/>
      <c r="U26" s="408"/>
      <c r="V26" s="426"/>
    </row>
    <row r="27" spans="1:36" x14ac:dyDescent="0.25">
      <c r="A27" s="408"/>
      <c r="C27" s="240"/>
      <c r="V27" s="224"/>
    </row>
    <row r="28" spans="1:36" x14ac:dyDescent="0.25">
      <c r="A28" s="408"/>
      <c r="D28" s="408"/>
      <c r="E28" s="408"/>
      <c r="F28" s="408"/>
      <c r="G28" s="408"/>
      <c r="H28" s="408"/>
      <c r="I28" s="408"/>
      <c r="J28" s="408"/>
      <c r="K28" s="408"/>
      <c r="L28" s="408"/>
      <c r="M28" s="408"/>
      <c r="N28" s="408"/>
      <c r="O28" s="408"/>
      <c r="P28" s="408"/>
      <c r="Q28" s="408"/>
      <c r="R28" s="408"/>
      <c r="S28" s="408"/>
      <c r="T28" s="408"/>
      <c r="U28" s="408"/>
      <c r="V28" s="426"/>
    </row>
    <row r="29" spans="1:36" ht="20.25" x14ac:dyDescent="0.3">
      <c r="A29" s="408"/>
      <c r="B29" s="402"/>
      <c r="C29" s="412"/>
      <c r="D29" s="223" t="s">
        <v>0</v>
      </c>
      <c r="E29" s="223"/>
      <c r="F29" s="223"/>
      <c r="G29" s="223"/>
      <c r="V29" s="426"/>
    </row>
    <row r="30" spans="1:36" x14ac:dyDescent="0.25">
      <c r="A30" s="408"/>
      <c r="B30" s="403"/>
      <c r="C30" s="413"/>
      <c r="D30" s="225" t="s">
        <v>95</v>
      </c>
      <c r="E30" s="225"/>
      <c r="F30" s="225"/>
      <c r="G30" s="225"/>
      <c r="H30" s="226"/>
      <c r="I30" s="226"/>
      <c r="J30" s="226"/>
      <c r="K30" s="226"/>
      <c r="L30" s="226"/>
      <c r="M30" s="226"/>
      <c r="N30" s="226"/>
      <c r="O30" s="226"/>
      <c r="P30" s="227"/>
      <c r="Q30" s="227"/>
      <c r="R30" s="485">
        <f>S49</f>
        <v>7773.2309089481696</v>
      </c>
      <c r="S30" s="485"/>
      <c r="T30" s="485"/>
      <c r="U30" s="459"/>
      <c r="V30" s="429"/>
      <c r="W30" s="227"/>
      <c r="X30" s="429"/>
    </row>
    <row r="31" spans="1:36" ht="18" customHeight="1" thickBot="1" x14ac:dyDescent="0.35">
      <c r="A31" s="408"/>
      <c r="B31" s="402"/>
      <c r="C31" s="412"/>
      <c r="D31" s="223" t="s">
        <v>37</v>
      </c>
      <c r="E31" s="223"/>
      <c r="F31" s="223"/>
      <c r="G31" s="223"/>
      <c r="H31" s="226"/>
      <c r="I31" s="226"/>
      <c r="J31" s="226"/>
      <c r="K31" s="226"/>
      <c r="L31" s="226"/>
      <c r="M31" s="226"/>
      <c r="N31" s="226"/>
      <c r="Q31" s="229" t="s">
        <v>45</v>
      </c>
      <c r="R31" s="485"/>
      <c r="S31" s="485"/>
      <c r="T31" s="485"/>
      <c r="U31" s="459"/>
    </row>
    <row r="32" spans="1:36" ht="16.5" customHeight="1" thickBot="1" x14ac:dyDescent="0.35">
      <c r="A32" s="408"/>
      <c r="B32" s="407"/>
      <c r="C32" s="424"/>
      <c r="D32" s="280" t="s">
        <v>39</v>
      </c>
      <c r="E32" s="232"/>
      <c r="F32" s="232"/>
      <c r="G32" s="232"/>
      <c r="O32" s="472">
        <v>10000</v>
      </c>
    </row>
    <row r="33" spans="1:36" ht="11.25" customHeight="1" thickBot="1" x14ac:dyDescent="0.35">
      <c r="A33" s="408"/>
      <c r="B33" s="405"/>
      <c r="C33" s="415"/>
      <c r="D33" s="233"/>
      <c r="O33" s="234"/>
    </row>
    <row r="34" spans="1:36" ht="15.75" customHeight="1" thickBot="1" x14ac:dyDescent="0.35">
      <c r="A34" s="408"/>
      <c r="B34" s="378"/>
      <c r="C34" s="416"/>
      <c r="D34" s="235" t="s">
        <v>81</v>
      </c>
      <c r="E34" s="236"/>
      <c r="F34" s="236"/>
      <c r="G34" s="236"/>
      <c r="O34" s="473">
        <v>6.5</v>
      </c>
      <c r="P34" s="236" t="s">
        <v>2</v>
      </c>
      <c r="Q34" s="236"/>
    </row>
    <row r="35" spans="1:36" ht="9" customHeight="1" thickBot="1" x14ac:dyDescent="0.35">
      <c r="A35" s="408"/>
      <c r="B35" s="405"/>
      <c r="C35" s="415"/>
      <c r="D35" s="233"/>
      <c r="O35" s="234"/>
      <c r="T35" s="237"/>
      <c r="U35" s="237"/>
    </row>
    <row r="36" spans="1:36" ht="16.5" customHeight="1" thickBot="1" x14ac:dyDescent="0.35">
      <c r="A36" s="408"/>
      <c r="B36" s="238"/>
      <c r="C36" s="417"/>
      <c r="D36" s="238" t="s">
        <v>23</v>
      </c>
      <c r="E36" s="239"/>
      <c r="F36" s="239"/>
      <c r="G36" s="239"/>
      <c r="H36" s="240"/>
      <c r="I36" s="240"/>
      <c r="J36" s="240"/>
      <c r="O36" s="474">
        <v>4</v>
      </c>
      <c r="P36" s="241" t="s">
        <v>10</v>
      </c>
      <c r="Q36" s="241"/>
    </row>
    <row r="37" spans="1:36" x14ac:dyDescent="0.25">
      <c r="A37" s="408"/>
      <c r="B37" s="242"/>
      <c r="C37" s="410"/>
      <c r="D37" s="242"/>
      <c r="E37" s="242"/>
      <c r="F37" s="242"/>
      <c r="G37" s="242"/>
      <c r="H37" s="242"/>
      <c r="I37" s="242"/>
      <c r="J37" s="242"/>
      <c r="K37" s="243"/>
      <c r="L37" s="243"/>
      <c r="M37" s="243"/>
      <c r="N37" s="243"/>
      <c r="O37" s="243"/>
      <c r="P37" s="243"/>
      <c r="Q37" s="243"/>
      <c r="R37" s="243"/>
      <c r="S37" s="243"/>
      <c r="T37" s="243"/>
      <c r="U37" s="243"/>
      <c r="V37" s="430"/>
      <c r="W37" s="243"/>
      <c r="X37" s="430"/>
    </row>
    <row r="38" spans="1:36" ht="18.75" x14ac:dyDescent="0.3">
      <c r="A38" s="408"/>
      <c r="B38" s="246"/>
      <c r="C38" s="418"/>
      <c r="D38" s="398" t="s">
        <v>11</v>
      </c>
      <c r="E38" s="244" t="s">
        <v>12</v>
      </c>
      <c r="F38" s="244"/>
      <c r="G38" s="244"/>
      <c r="H38" s="245"/>
      <c r="I38" s="240"/>
      <c r="J38" s="240"/>
      <c r="K38" s="246" t="s">
        <v>14</v>
      </c>
      <c r="L38" s="246"/>
      <c r="M38" s="246"/>
      <c r="N38" s="246"/>
      <c r="O38" s="240"/>
      <c r="P38" s="240"/>
      <c r="Q38" s="240"/>
      <c r="R38" s="240"/>
      <c r="S38" s="240"/>
      <c r="T38" s="240"/>
      <c r="U38" s="240"/>
      <c r="V38" s="408"/>
      <c r="W38" s="247"/>
    </row>
    <row r="39" spans="1:36" ht="20.25" x14ac:dyDescent="0.3">
      <c r="A39" s="408"/>
      <c r="B39" s="248"/>
      <c r="C39" s="419"/>
      <c r="D39" s="248" t="s">
        <v>28</v>
      </c>
      <c r="E39" s="248"/>
      <c r="F39" s="248"/>
      <c r="G39" s="248"/>
      <c r="H39" s="249"/>
      <c r="I39" s="240"/>
      <c r="M39" s="247"/>
      <c r="N39" s="255" t="s">
        <v>26</v>
      </c>
      <c r="O39" s="470">
        <f>O34</f>
        <v>6.5</v>
      </c>
      <c r="P39" s="471" t="s">
        <v>97</v>
      </c>
      <c r="Q39" s="486"/>
      <c r="R39" s="486"/>
      <c r="S39" s="486"/>
      <c r="T39" s="251"/>
      <c r="U39" s="251"/>
      <c r="V39" s="408"/>
      <c r="W39" s="247"/>
    </row>
    <row r="40" spans="1:36" ht="20.25" x14ac:dyDescent="0.3">
      <c r="A40" s="408"/>
      <c r="B40" s="252"/>
      <c r="C40" s="420"/>
      <c r="D40" s="252" t="s">
        <v>5</v>
      </c>
      <c r="E40" s="252"/>
      <c r="F40" s="252"/>
      <c r="G40" s="252"/>
      <c r="H40" s="249"/>
      <c r="I40" s="240"/>
      <c r="L40" s="253"/>
      <c r="N40" s="253" t="s">
        <v>25</v>
      </c>
      <c r="O40" s="317">
        <f>O34/100</f>
        <v>6.5000000000000002E-2</v>
      </c>
      <c r="P40" s="240"/>
      <c r="Q40" s="240"/>
      <c r="R40" s="240"/>
      <c r="S40" s="240"/>
      <c r="T40" s="240"/>
      <c r="U40" s="240"/>
      <c r="V40" s="408"/>
      <c r="W40" s="240"/>
    </row>
    <row r="41" spans="1:36" ht="18.75" x14ac:dyDescent="0.3">
      <c r="A41" s="408"/>
      <c r="B41" s="399"/>
      <c r="C41" s="421"/>
      <c r="D41" s="399" t="s">
        <v>6</v>
      </c>
      <c r="E41" s="252"/>
      <c r="F41" s="252"/>
      <c r="G41" s="252"/>
      <c r="H41" s="249"/>
      <c r="I41" s="240"/>
      <c r="L41" s="255"/>
      <c r="M41" s="240"/>
      <c r="N41" s="255" t="s">
        <v>98</v>
      </c>
      <c r="O41" s="284">
        <f>O32</f>
        <v>10000</v>
      </c>
      <c r="P41" s="247"/>
      <c r="Q41" s="247"/>
      <c r="R41" s="247"/>
      <c r="S41" s="247"/>
      <c r="T41" s="247"/>
      <c r="U41" s="247"/>
      <c r="V41" s="408"/>
      <c r="W41" s="247"/>
    </row>
    <row r="42" spans="1:36" ht="18.75" x14ac:dyDescent="0.3">
      <c r="A42" s="408"/>
      <c r="B42" s="317"/>
      <c r="C42" s="422"/>
      <c r="D42" s="317" t="s">
        <v>7</v>
      </c>
      <c r="E42" s="252"/>
      <c r="F42" s="252"/>
      <c r="G42" s="252"/>
      <c r="H42" s="249"/>
      <c r="I42" s="240"/>
      <c r="L42" s="258"/>
      <c r="M42" s="240"/>
      <c r="N42" s="257" t="s">
        <v>99</v>
      </c>
      <c r="O42" s="259">
        <f>O36</f>
        <v>4</v>
      </c>
      <c r="P42" s="247"/>
      <c r="Q42" s="247"/>
      <c r="R42" s="247"/>
      <c r="S42" s="247"/>
      <c r="T42" s="247"/>
      <c r="U42" s="247"/>
      <c r="V42" s="408"/>
      <c r="W42" s="247"/>
    </row>
    <row r="43" spans="1:36" ht="18.75" x14ac:dyDescent="0.3">
      <c r="A43" s="408"/>
      <c r="B43" s="406"/>
      <c r="C43" s="423"/>
      <c r="D43" s="400" t="s">
        <v>56</v>
      </c>
      <c r="E43" s="260"/>
      <c r="F43" s="260"/>
      <c r="G43" s="260"/>
      <c r="H43" s="261"/>
      <c r="V43" s="408"/>
    </row>
    <row r="44" spans="1:36" s="240" customFormat="1" ht="18.75" customHeight="1" x14ac:dyDescent="0.3">
      <c r="A44" s="408"/>
      <c r="C44" s="423"/>
      <c r="D44" s="442"/>
      <c r="E44" s="442"/>
      <c r="F44" s="442"/>
      <c r="G44" s="442"/>
      <c r="H44" s="442"/>
      <c r="I44" s="442"/>
      <c r="J44" s="437" t="s">
        <v>74</v>
      </c>
      <c r="K44" s="436"/>
      <c r="L44" s="436"/>
      <c r="M44" s="436"/>
      <c r="N44" s="436"/>
      <c r="O44" s="436"/>
      <c r="P44" s="442"/>
      <c r="Q44" s="442"/>
      <c r="R44" s="442"/>
      <c r="S44" s="442"/>
      <c r="T44" s="224"/>
      <c r="U44" s="224"/>
      <c r="V44" s="427"/>
      <c r="X44" s="408"/>
      <c r="Y44" s="408"/>
      <c r="Z44" s="408"/>
      <c r="AA44" s="408"/>
      <c r="AB44" s="408"/>
      <c r="AC44" s="408"/>
      <c r="AD44" s="408"/>
      <c r="AE44" s="408"/>
      <c r="AF44" s="408"/>
      <c r="AG44" s="408"/>
      <c r="AH44" s="408"/>
      <c r="AI44" s="408"/>
      <c r="AJ44" s="408"/>
    </row>
    <row r="45" spans="1:36" x14ac:dyDescent="0.25">
      <c r="A45" s="408"/>
      <c r="B45" s="242"/>
      <c r="C45" s="410"/>
      <c r="D45" s="263" t="s">
        <v>29</v>
      </c>
      <c r="E45" s="466" t="s">
        <v>3</v>
      </c>
      <c r="F45" s="303"/>
      <c r="G45" s="285"/>
      <c r="H45" s="263" t="s">
        <v>30</v>
      </c>
      <c r="I45" s="265"/>
      <c r="J45" s="264"/>
      <c r="K45" s="264"/>
      <c r="L45" s="467">
        <f>O36</f>
        <v>4</v>
      </c>
      <c r="N45" s="456"/>
      <c r="O45" s="286" t="s">
        <v>48</v>
      </c>
      <c r="P45" s="265"/>
      <c r="Q45" s="264"/>
      <c r="R45" s="264"/>
      <c r="S45" s="457">
        <f>O36</f>
        <v>4</v>
      </c>
      <c r="T45" s="264"/>
      <c r="U45" s="245"/>
      <c r="V45" s="426"/>
    </row>
    <row r="46" spans="1:36" ht="18.75" x14ac:dyDescent="0.3">
      <c r="A46" s="408"/>
      <c r="B46" s="248"/>
      <c r="C46" s="419"/>
      <c r="D46" s="267" t="s">
        <v>15</v>
      </c>
      <c r="E46" s="401"/>
      <c r="F46" s="307"/>
      <c r="G46" s="248"/>
      <c r="H46" s="287">
        <f>O32</f>
        <v>10000</v>
      </c>
      <c r="I46" s="288" t="s">
        <v>40</v>
      </c>
      <c r="J46" s="269" t="s">
        <v>41</v>
      </c>
      <c r="K46" s="270">
        <f>O34/100</f>
        <v>6.5000000000000002E-2</v>
      </c>
      <c r="L46" s="271" t="s">
        <v>18</v>
      </c>
      <c r="M46" s="261"/>
      <c r="N46" s="260"/>
      <c r="O46" s="287">
        <f>O32</f>
        <v>10000</v>
      </c>
      <c r="P46" s="268" t="s">
        <v>42</v>
      </c>
      <c r="Q46" s="269" t="s">
        <v>27</v>
      </c>
      <c r="R46" s="487">
        <f>O34/100+1</f>
        <v>1.0649999999999999</v>
      </c>
      <c r="S46" s="487"/>
      <c r="T46" s="271" t="s">
        <v>21</v>
      </c>
      <c r="U46" s="465">
        <f>S49</f>
        <v>7773.2309089481696</v>
      </c>
      <c r="V46" s="426"/>
    </row>
    <row r="47" spans="1:36" ht="18.75" x14ac:dyDescent="0.3">
      <c r="A47" s="408"/>
      <c r="B47" s="248"/>
      <c r="C47" s="419"/>
      <c r="D47" s="248"/>
      <c r="E47" s="248"/>
      <c r="F47" s="248"/>
      <c r="G47" s="248"/>
      <c r="H47" s="284"/>
      <c r="I47" s="284"/>
      <c r="J47" s="289"/>
      <c r="K47" s="290"/>
      <c r="L47" s="290"/>
      <c r="M47" s="290"/>
      <c r="N47" s="290"/>
      <c r="O47" s="291"/>
      <c r="P47" s="292"/>
      <c r="Q47" s="292"/>
      <c r="R47" s="284"/>
      <c r="S47" s="293"/>
      <c r="T47" s="290"/>
      <c r="U47" s="290"/>
      <c r="V47" s="431"/>
      <c r="W47" s="292"/>
    </row>
    <row r="48" spans="1:36" ht="13.5" customHeight="1" x14ac:dyDescent="0.25">
      <c r="A48" s="408"/>
      <c r="B48" s="242"/>
      <c r="C48" s="410"/>
      <c r="D48" s="263" t="s">
        <v>32</v>
      </c>
      <c r="E48" s="264"/>
      <c r="F48" s="264"/>
      <c r="G48" s="264"/>
      <c r="H48" s="461">
        <f>O36</f>
        <v>4</v>
      </c>
      <c r="I48" s="295"/>
      <c r="J48" s="263" t="s">
        <v>46</v>
      </c>
      <c r="K48" s="264"/>
      <c r="L48" s="264"/>
      <c r="M48" s="264"/>
      <c r="N48" s="264"/>
      <c r="O48" s="264"/>
      <c r="P48" s="469"/>
      <c r="Q48" s="263" t="s">
        <v>47</v>
      </c>
      <c r="R48" s="264"/>
      <c r="S48" s="264"/>
      <c r="T48" s="264"/>
      <c r="U48" s="245"/>
      <c r="V48" s="426"/>
    </row>
    <row r="49" spans="1:24" ht="15.75" customHeight="1" x14ac:dyDescent="0.3">
      <c r="A49" s="408"/>
      <c r="B49" s="284"/>
      <c r="C49" s="425"/>
      <c r="D49" s="287">
        <f>O32</f>
        <v>10000</v>
      </c>
      <c r="E49" s="481" t="s">
        <v>43</v>
      </c>
      <c r="F49" s="481"/>
      <c r="G49" s="271" t="s">
        <v>17</v>
      </c>
      <c r="H49" s="460">
        <f>(1+O34/100)</f>
        <v>1.0649999999999999</v>
      </c>
      <c r="I49" s="296"/>
      <c r="J49" s="287">
        <f>O32</f>
        <v>10000</v>
      </c>
      <c r="K49" s="462" t="s">
        <v>20</v>
      </c>
      <c r="L49" s="462" t="s">
        <v>38</v>
      </c>
      <c r="M49" s="463" t="s">
        <v>17</v>
      </c>
      <c r="N49" s="463"/>
      <c r="O49" s="464">
        <f>(1+O34/100)^O36</f>
        <v>1.2864663506249996</v>
      </c>
      <c r="P49" s="469"/>
      <c r="Q49" s="326"/>
      <c r="R49" s="468" t="s">
        <v>44</v>
      </c>
      <c r="S49" s="494">
        <f>O32/(1+O34/100)^O36</f>
        <v>7773.2309089481696</v>
      </c>
      <c r="T49" s="494"/>
      <c r="U49" s="495"/>
    </row>
    <row r="50" spans="1:24" x14ac:dyDescent="0.25">
      <c r="A50" s="408"/>
      <c r="P50" s="240"/>
      <c r="V50" s="426"/>
    </row>
    <row r="51" spans="1:24" ht="15.75" customHeight="1" x14ac:dyDescent="0.25">
      <c r="A51" s="408"/>
      <c r="D51" s="408"/>
      <c r="E51" s="408"/>
      <c r="F51" s="408"/>
      <c r="G51" s="408"/>
      <c r="H51" s="408"/>
      <c r="I51" s="408"/>
      <c r="J51" s="408"/>
      <c r="K51" s="408"/>
      <c r="L51" s="408"/>
      <c r="M51" s="408"/>
      <c r="N51" s="408"/>
      <c r="O51" s="408"/>
      <c r="P51" s="408"/>
      <c r="Q51" s="408"/>
      <c r="R51" s="408"/>
      <c r="S51" s="408"/>
      <c r="T51" s="408"/>
      <c r="U51" s="408"/>
      <c r="V51" s="426"/>
    </row>
    <row r="52" spans="1:24" x14ac:dyDescent="0.25">
      <c r="A52" s="408"/>
      <c r="C52" s="240"/>
      <c r="V52" s="224"/>
    </row>
    <row r="53" spans="1:24" x14ac:dyDescent="0.25">
      <c r="A53" s="408"/>
      <c r="D53" s="408"/>
      <c r="E53" s="408"/>
      <c r="F53" s="408"/>
      <c r="G53" s="408"/>
      <c r="H53" s="408"/>
      <c r="I53" s="408"/>
      <c r="J53" s="408"/>
      <c r="K53" s="408"/>
      <c r="L53" s="408"/>
      <c r="M53" s="408"/>
      <c r="N53" s="408"/>
      <c r="O53" s="408"/>
      <c r="P53" s="408"/>
      <c r="Q53" s="408"/>
      <c r="R53" s="408"/>
      <c r="S53" s="408"/>
      <c r="T53" s="408"/>
      <c r="U53" s="408"/>
      <c r="V53" s="426"/>
    </row>
    <row r="54" spans="1:24" ht="15.75" customHeight="1" x14ac:dyDescent="0.25">
      <c r="A54" s="408"/>
    </row>
    <row r="55" spans="1:24" ht="20.25" x14ac:dyDescent="0.3">
      <c r="A55" s="408"/>
      <c r="B55" s="402"/>
      <c r="C55" s="412"/>
      <c r="D55" s="223" t="s">
        <v>0</v>
      </c>
      <c r="E55" s="223"/>
      <c r="F55" s="223"/>
      <c r="G55" s="223"/>
      <c r="V55" s="426"/>
    </row>
    <row r="56" spans="1:24" x14ac:dyDescent="0.25">
      <c r="A56" s="408"/>
      <c r="B56" s="403"/>
      <c r="C56" s="413"/>
      <c r="D56" s="225" t="s">
        <v>95</v>
      </c>
      <c r="E56" s="225"/>
      <c r="F56" s="225"/>
      <c r="G56" s="225"/>
      <c r="H56" s="226"/>
      <c r="I56" s="226"/>
      <c r="J56" s="226"/>
      <c r="K56" s="226"/>
      <c r="L56" s="226"/>
      <c r="M56" s="226"/>
      <c r="N56" s="226"/>
      <c r="O56" s="226"/>
      <c r="P56" s="227"/>
      <c r="Q56" s="227"/>
      <c r="R56" s="227"/>
      <c r="S56" s="227"/>
      <c r="T56" s="227"/>
      <c r="U56" s="227"/>
      <c r="V56" s="429"/>
      <c r="W56" s="227"/>
      <c r="X56" s="429"/>
    </row>
    <row r="57" spans="1:24" ht="18" customHeight="1" thickBot="1" x14ac:dyDescent="0.35">
      <c r="A57" s="408"/>
      <c r="B57" s="402"/>
      <c r="C57" s="412"/>
      <c r="D57" s="223" t="s">
        <v>57</v>
      </c>
      <c r="E57" s="223"/>
      <c r="F57" s="223"/>
      <c r="G57" s="223"/>
      <c r="H57" s="226"/>
      <c r="I57" s="226"/>
      <c r="J57" s="226"/>
      <c r="K57" s="226"/>
      <c r="L57" s="226"/>
      <c r="M57" s="226"/>
      <c r="N57" s="226"/>
      <c r="O57" s="229"/>
      <c r="Q57" s="299" t="s">
        <v>58</v>
      </c>
      <c r="R57" s="496">
        <f>O84</f>
        <v>6.4999999999999947</v>
      </c>
      <c r="S57" s="496"/>
      <c r="T57" s="496"/>
      <c r="U57" s="300" t="s">
        <v>1</v>
      </c>
    </row>
    <row r="58" spans="1:24" ht="16.5" customHeight="1" thickBot="1" x14ac:dyDescent="0.35">
      <c r="A58" s="408"/>
      <c r="B58" s="407"/>
      <c r="C58" s="424"/>
      <c r="D58" s="280" t="s">
        <v>39</v>
      </c>
      <c r="E58" s="232"/>
      <c r="F58" s="232"/>
      <c r="G58" s="232"/>
      <c r="O58" s="433">
        <v>10000</v>
      </c>
    </row>
    <row r="59" spans="1:24" ht="11.25" customHeight="1" thickBot="1" x14ac:dyDescent="0.35">
      <c r="A59" s="408"/>
      <c r="B59" s="405"/>
      <c r="C59" s="415"/>
      <c r="D59" s="233"/>
      <c r="O59" s="234"/>
    </row>
    <row r="60" spans="1:24" ht="15.75" customHeight="1" thickBot="1" x14ac:dyDescent="0.35">
      <c r="A60" s="408"/>
      <c r="B60" s="404"/>
      <c r="C60" s="414"/>
      <c r="D60" s="231" t="s">
        <v>59</v>
      </c>
      <c r="E60" s="236"/>
      <c r="F60" s="236"/>
      <c r="G60" s="236"/>
      <c r="O60" s="432">
        <f>S49</f>
        <v>7773.2309089481696</v>
      </c>
      <c r="P60" s="236"/>
      <c r="Q60" s="236"/>
    </row>
    <row r="61" spans="1:24" ht="9" customHeight="1" thickBot="1" x14ac:dyDescent="0.35">
      <c r="A61" s="408"/>
      <c r="B61" s="405"/>
      <c r="C61" s="415"/>
      <c r="D61" s="233"/>
      <c r="O61" s="234"/>
      <c r="T61" s="237"/>
      <c r="U61" s="237"/>
    </row>
    <row r="62" spans="1:24" ht="16.5" customHeight="1" thickBot="1" x14ac:dyDescent="0.35">
      <c r="A62" s="408"/>
      <c r="B62" s="238"/>
      <c r="C62" s="417"/>
      <c r="D62" s="238" t="s">
        <v>23</v>
      </c>
      <c r="E62" s="239"/>
      <c r="F62" s="239"/>
      <c r="G62" s="239"/>
      <c r="H62" s="240"/>
      <c r="I62" s="240"/>
      <c r="J62" s="240"/>
      <c r="O62" s="435">
        <v>4</v>
      </c>
      <c r="P62" s="241" t="s">
        <v>10</v>
      </c>
      <c r="Q62" s="241"/>
    </row>
    <row r="63" spans="1:24" x14ac:dyDescent="0.25">
      <c r="A63" s="408"/>
      <c r="B63" s="242"/>
      <c r="C63" s="410"/>
      <c r="D63" s="242"/>
      <c r="E63" s="242"/>
      <c r="F63" s="242"/>
      <c r="G63" s="242"/>
      <c r="H63" s="242"/>
      <c r="I63" s="242"/>
      <c r="J63" s="242"/>
      <c r="K63" s="243"/>
      <c r="L63" s="243"/>
      <c r="M63" s="243"/>
      <c r="N63" s="243"/>
      <c r="O63" s="243"/>
      <c r="P63" s="243"/>
      <c r="Q63" s="243"/>
      <c r="R63" s="243"/>
      <c r="S63" s="243"/>
      <c r="T63" s="243"/>
      <c r="U63" s="243"/>
      <c r="V63" s="430"/>
      <c r="W63" s="243"/>
      <c r="X63" s="430"/>
    </row>
    <row r="64" spans="1:24" ht="18.75" x14ac:dyDescent="0.3">
      <c r="A64" s="408"/>
      <c r="B64" s="246"/>
      <c r="C64" s="418"/>
      <c r="D64" s="398" t="s">
        <v>11</v>
      </c>
      <c r="E64" s="244" t="s">
        <v>12</v>
      </c>
      <c r="F64" s="244"/>
      <c r="G64" s="244"/>
      <c r="H64" s="245"/>
      <c r="I64" s="240"/>
      <c r="J64" s="240"/>
      <c r="K64" s="246" t="s">
        <v>14</v>
      </c>
      <c r="L64" s="246"/>
      <c r="M64" s="246"/>
      <c r="N64" s="246"/>
      <c r="O64" s="240"/>
      <c r="P64" s="240"/>
      <c r="Q64" s="240"/>
      <c r="R64" s="240"/>
      <c r="S64" s="240"/>
      <c r="T64" s="240"/>
      <c r="U64" s="240"/>
      <c r="V64" s="408"/>
      <c r="W64" s="247"/>
    </row>
    <row r="65" spans="1:41" ht="20.25" x14ac:dyDescent="0.3">
      <c r="A65" s="408"/>
      <c r="B65" s="248"/>
      <c r="C65" s="419"/>
      <c r="D65" s="248" t="s">
        <v>28</v>
      </c>
      <c r="E65" s="248"/>
      <c r="F65" s="248"/>
      <c r="G65" s="248"/>
      <c r="H65" s="249"/>
      <c r="I65" s="240"/>
      <c r="J65" s="247"/>
      <c r="O65" s="281"/>
      <c r="P65" s="247"/>
      <c r="Q65" s="282"/>
      <c r="R65" s="283"/>
      <c r="S65" s="247"/>
      <c r="T65" s="251"/>
      <c r="U65" s="251"/>
      <c r="V65" s="408"/>
      <c r="W65" s="247"/>
    </row>
    <row r="66" spans="1:41" ht="20.25" x14ac:dyDescent="0.3">
      <c r="A66" s="408"/>
      <c r="B66" s="252"/>
      <c r="C66" s="420"/>
      <c r="D66" s="252" t="s">
        <v>5</v>
      </c>
      <c r="E66" s="252"/>
      <c r="F66" s="252"/>
      <c r="G66" s="252"/>
      <c r="H66" s="249"/>
      <c r="I66" s="240"/>
      <c r="K66" s="301" t="s">
        <v>8</v>
      </c>
      <c r="L66" s="253"/>
      <c r="M66" s="253"/>
      <c r="N66" s="253"/>
      <c r="O66" s="302">
        <f>O60</f>
        <v>7773.2309089481696</v>
      </c>
      <c r="P66" s="240"/>
      <c r="Q66" s="240"/>
      <c r="R66" s="240"/>
      <c r="S66" s="240"/>
      <c r="T66" s="240"/>
      <c r="U66" s="240"/>
      <c r="V66" s="408"/>
      <c r="W66" s="240"/>
    </row>
    <row r="67" spans="1:41" ht="18.75" x14ac:dyDescent="0.3">
      <c r="A67" s="408"/>
      <c r="B67" s="399"/>
      <c r="C67" s="421"/>
      <c r="D67" s="399" t="s">
        <v>6</v>
      </c>
      <c r="E67" s="252"/>
      <c r="F67" s="252"/>
      <c r="G67" s="252"/>
      <c r="H67" s="249"/>
      <c r="I67" s="240"/>
      <c r="J67" s="240"/>
      <c r="K67" s="255" t="s">
        <v>16</v>
      </c>
      <c r="L67" s="255"/>
      <c r="M67" s="255"/>
      <c r="N67" s="255"/>
      <c r="O67" s="284">
        <f>O58</f>
        <v>10000</v>
      </c>
      <c r="P67" s="247"/>
      <c r="Q67" s="247"/>
      <c r="R67" s="247"/>
      <c r="S67" s="247"/>
      <c r="T67" s="247"/>
      <c r="U67" s="247"/>
      <c r="V67" s="408"/>
      <c r="W67" s="247"/>
    </row>
    <row r="68" spans="1:41" ht="18.75" x14ac:dyDescent="0.3">
      <c r="A68" s="408"/>
      <c r="B68" s="317"/>
      <c r="C68" s="422"/>
      <c r="D68" s="317" t="s">
        <v>7</v>
      </c>
      <c r="E68" s="252"/>
      <c r="F68" s="252"/>
      <c r="G68" s="252"/>
      <c r="H68" s="249"/>
      <c r="I68" s="240"/>
      <c r="J68" s="240"/>
      <c r="K68" s="257" t="s">
        <v>9</v>
      </c>
      <c r="L68" s="258"/>
      <c r="M68" s="258"/>
      <c r="N68" s="258"/>
      <c r="O68" s="259">
        <f>O62</f>
        <v>4</v>
      </c>
      <c r="P68" s="247"/>
      <c r="Q68" s="247"/>
      <c r="R68" s="247"/>
      <c r="S68" s="247"/>
      <c r="T68" s="247"/>
      <c r="U68" s="247"/>
      <c r="V68" s="408"/>
      <c r="W68" s="247"/>
    </row>
    <row r="69" spans="1:41" ht="18.75" x14ac:dyDescent="0.3">
      <c r="A69" s="408"/>
      <c r="B69" s="406"/>
      <c r="C69" s="423"/>
      <c r="D69" s="400" t="s">
        <v>56</v>
      </c>
      <c r="E69" s="260"/>
      <c r="F69" s="260"/>
      <c r="G69" s="260"/>
      <c r="H69" s="261"/>
    </row>
    <row r="70" spans="1:41" s="240" customFormat="1" ht="18.75" customHeight="1" x14ac:dyDescent="0.3">
      <c r="A70" s="408"/>
      <c r="C70" s="423"/>
      <c r="D70" s="442"/>
      <c r="E70" s="442"/>
      <c r="F70" s="442"/>
      <c r="G70" s="442"/>
      <c r="H70" s="442"/>
      <c r="I70" s="442"/>
      <c r="J70" s="437" t="s">
        <v>73</v>
      </c>
      <c r="K70" s="436"/>
      <c r="L70" s="436"/>
      <c r="M70" s="436"/>
      <c r="N70" s="436"/>
      <c r="O70" s="436"/>
      <c r="P70" s="442"/>
      <c r="Q70" s="442"/>
      <c r="R70" s="442"/>
      <c r="S70" s="442"/>
      <c r="T70" s="224"/>
      <c r="U70" s="224"/>
      <c r="V70" s="427"/>
      <c r="X70" s="408"/>
      <c r="Y70" s="408"/>
      <c r="Z70" s="408"/>
      <c r="AA70" s="408"/>
      <c r="AB70" s="408"/>
      <c r="AC70" s="408"/>
      <c r="AD70" s="408"/>
      <c r="AE70" s="408"/>
      <c r="AF70" s="408"/>
      <c r="AG70" s="408"/>
      <c r="AH70" s="408"/>
      <c r="AI70" s="408"/>
      <c r="AJ70" s="408"/>
    </row>
    <row r="71" spans="1:41" x14ac:dyDescent="0.25">
      <c r="A71" s="408"/>
      <c r="B71" s="242"/>
      <c r="C71" s="410"/>
      <c r="D71" s="265" t="s">
        <v>29</v>
      </c>
      <c r="E71" s="303" t="s">
        <v>3</v>
      </c>
      <c r="F71" s="285"/>
      <c r="G71" s="285"/>
      <c r="H71" s="263" t="s">
        <v>30</v>
      </c>
      <c r="I71" s="265"/>
      <c r="J71" s="264"/>
      <c r="K71" s="264"/>
      <c r="L71" s="264"/>
      <c r="M71" s="304">
        <f>O62</f>
        <v>4</v>
      </c>
      <c r="N71" s="304"/>
      <c r="O71" s="305"/>
      <c r="P71" s="242"/>
      <c r="Q71" s="240"/>
      <c r="R71" s="240"/>
      <c r="S71" s="306"/>
      <c r="V71" s="426"/>
    </row>
    <row r="72" spans="1:41" ht="18.75" x14ac:dyDescent="0.3">
      <c r="A72" s="408"/>
      <c r="B72" s="248"/>
      <c r="C72" s="419"/>
      <c r="D72" s="401" t="s">
        <v>15</v>
      </c>
      <c r="E72" s="307"/>
      <c r="F72" s="248"/>
      <c r="G72" s="248"/>
      <c r="H72" s="287">
        <f>O58</f>
        <v>10000</v>
      </c>
      <c r="I72" s="308" t="s">
        <v>20</v>
      </c>
      <c r="J72" s="309">
        <f>O60</f>
        <v>7773.2309089481696</v>
      </c>
      <c r="K72" s="310" t="s">
        <v>61</v>
      </c>
      <c r="L72" s="311" t="s">
        <v>60</v>
      </c>
      <c r="M72" s="312" t="s">
        <v>18</v>
      </c>
      <c r="N72" s="312"/>
      <c r="O72" s="313"/>
      <c r="P72" s="293"/>
      <c r="Q72" s="290"/>
      <c r="R72" s="294"/>
      <c r="S72" s="292"/>
      <c r="V72" s="426"/>
    </row>
    <row r="73" spans="1:41" ht="18.75" x14ac:dyDescent="0.3">
      <c r="A73" s="408"/>
      <c r="B73" s="248"/>
      <c r="C73" s="419"/>
      <c r="D73" s="248"/>
      <c r="E73" s="248"/>
      <c r="F73" s="248"/>
      <c r="G73" s="248"/>
      <c r="H73" s="284"/>
      <c r="I73" s="314"/>
      <c r="J73" s="315"/>
      <c r="K73" s="316"/>
      <c r="L73" s="317"/>
      <c r="M73" s="318"/>
      <c r="N73" s="318"/>
      <c r="O73" s="284"/>
      <c r="P73" s="293"/>
      <c r="Q73" s="290"/>
      <c r="R73" s="294"/>
      <c r="S73" s="292"/>
      <c r="V73" s="426"/>
    </row>
    <row r="74" spans="1:41" ht="18.75" x14ac:dyDescent="0.3">
      <c r="A74" s="408"/>
      <c r="B74" s="248"/>
      <c r="C74" s="419"/>
      <c r="D74" s="248"/>
      <c r="E74" s="248"/>
      <c r="F74" s="248"/>
      <c r="G74" s="263" t="s">
        <v>31</v>
      </c>
      <c r="H74" s="319"/>
      <c r="I74" s="320"/>
      <c r="J74" s="321"/>
      <c r="K74" s="322"/>
      <c r="L74" s="323"/>
      <c r="M74" s="324"/>
      <c r="N74" s="324"/>
      <c r="O74" s="325">
        <f>O62</f>
        <v>4</v>
      </c>
      <c r="P74" s="293"/>
      <c r="Q74" s="290"/>
      <c r="R74" s="294"/>
      <c r="S74" s="292"/>
      <c r="V74" s="426"/>
    </row>
    <row r="75" spans="1:41" ht="18.75" x14ac:dyDescent="0.3">
      <c r="A75" s="408"/>
      <c r="B75" s="248"/>
      <c r="C75" s="419"/>
      <c r="D75" s="248"/>
      <c r="E75" s="248"/>
      <c r="F75" s="248"/>
      <c r="G75" s="326"/>
      <c r="H75" s="327">
        <f>O58</f>
        <v>10000</v>
      </c>
      <c r="I75" s="328" t="s">
        <v>53</v>
      </c>
      <c r="J75" s="480">
        <f>O60</f>
        <v>7773.2309089481696</v>
      </c>
      <c r="K75" s="329" t="s">
        <v>62</v>
      </c>
      <c r="L75" s="330">
        <v>1</v>
      </c>
      <c r="M75" s="269" t="s">
        <v>63</v>
      </c>
      <c r="N75" s="269"/>
      <c r="O75" s="331" t="s">
        <v>64</v>
      </c>
      <c r="P75" s="292"/>
      <c r="Q75" s="292"/>
      <c r="R75" s="284"/>
      <c r="S75" s="293"/>
      <c r="T75" s="290"/>
      <c r="U75" s="290"/>
      <c r="V75" s="431"/>
      <c r="W75" s="292"/>
      <c r="X75" s="408"/>
      <c r="Y75" s="408"/>
      <c r="Z75" s="408"/>
      <c r="AA75" s="408"/>
      <c r="AB75" s="408"/>
      <c r="AC75" s="408"/>
      <c r="AD75" s="408"/>
      <c r="AE75" s="408"/>
      <c r="AF75" s="408"/>
      <c r="AG75" s="408"/>
      <c r="AH75" s="408"/>
      <c r="AI75" s="408"/>
      <c r="AJ75" s="408"/>
      <c r="AK75" s="240"/>
      <c r="AL75" s="240"/>
      <c r="AM75" s="240"/>
      <c r="AN75" s="240"/>
      <c r="AO75" s="240"/>
    </row>
    <row r="76" spans="1:41" ht="18.75" x14ac:dyDescent="0.3">
      <c r="A76" s="408"/>
      <c r="B76" s="248"/>
      <c r="C76" s="419"/>
      <c r="D76" s="248"/>
      <c r="E76" s="248"/>
      <c r="F76" s="248"/>
      <c r="G76" s="248"/>
      <c r="H76" s="332"/>
      <c r="I76" s="333"/>
      <c r="J76" s="334"/>
      <c r="K76" s="335"/>
      <c r="L76" s="336"/>
      <c r="M76" s="290"/>
      <c r="N76" s="290"/>
      <c r="O76" s="337"/>
      <c r="P76" s="292"/>
      <c r="Q76" s="292"/>
      <c r="R76" s="284"/>
      <c r="S76" s="293"/>
      <c r="T76" s="290"/>
      <c r="U76" s="290"/>
      <c r="V76" s="431"/>
      <c r="W76" s="292"/>
      <c r="X76" s="408"/>
      <c r="Y76" s="408"/>
      <c r="Z76" s="408"/>
      <c r="AA76" s="408"/>
      <c r="AB76" s="408"/>
      <c r="AC76" s="408"/>
      <c r="AD76" s="408"/>
      <c r="AE76" s="408"/>
      <c r="AF76" s="408"/>
      <c r="AG76" s="408"/>
      <c r="AH76" s="408"/>
      <c r="AI76" s="408"/>
      <c r="AJ76" s="408"/>
      <c r="AK76" s="240"/>
      <c r="AL76" s="240"/>
      <c r="AM76" s="240"/>
      <c r="AN76" s="240"/>
      <c r="AO76" s="240"/>
    </row>
    <row r="77" spans="1:41" ht="13.5" customHeight="1" x14ac:dyDescent="0.25">
      <c r="A77" s="408"/>
      <c r="B77" s="242"/>
      <c r="C77" s="410"/>
      <c r="D77" s="242"/>
      <c r="E77" s="240"/>
      <c r="F77" s="240"/>
      <c r="G77" s="263" t="s">
        <v>32</v>
      </c>
      <c r="H77" s="338"/>
      <c r="I77" s="338"/>
      <c r="J77" s="339">
        <f>O62</f>
        <v>4</v>
      </c>
      <c r="K77" s="264"/>
      <c r="L77" s="264"/>
      <c r="M77" s="264"/>
      <c r="N77" s="264"/>
      <c r="O77" s="245"/>
      <c r="P77" s="240"/>
      <c r="Q77" s="242"/>
      <c r="R77" s="240"/>
      <c r="S77" s="240"/>
      <c r="T77" s="240"/>
      <c r="U77" s="240"/>
      <c r="V77" s="408"/>
      <c r="W77" s="240"/>
      <c r="X77" s="408"/>
      <c r="Y77" s="408"/>
      <c r="Z77" s="408"/>
      <c r="AA77" s="408"/>
      <c r="AB77" s="408"/>
      <c r="AC77" s="408"/>
      <c r="AD77" s="408"/>
      <c r="AE77" s="408"/>
      <c r="AF77" s="408"/>
      <c r="AG77" s="408"/>
      <c r="AH77" s="408"/>
      <c r="AI77" s="408"/>
      <c r="AJ77" s="408"/>
      <c r="AK77" s="240"/>
      <c r="AL77" s="240"/>
      <c r="AM77" s="240"/>
      <c r="AN77" s="240"/>
      <c r="AO77" s="240"/>
    </row>
    <row r="78" spans="1:41" ht="15.75" customHeight="1" x14ac:dyDescent="0.3">
      <c r="A78" s="408"/>
      <c r="B78" s="284"/>
      <c r="C78" s="425"/>
      <c r="D78" s="284"/>
      <c r="E78" s="340"/>
      <c r="F78" s="340"/>
      <c r="G78" s="341"/>
      <c r="H78" s="342">
        <f>O58/O60</f>
        <v>1.2864663506249996</v>
      </c>
      <c r="I78" s="343" t="s">
        <v>20</v>
      </c>
      <c r="J78" s="344" t="s">
        <v>65</v>
      </c>
      <c r="K78" s="345"/>
      <c r="L78" s="260"/>
      <c r="M78" s="260"/>
      <c r="N78" s="260"/>
      <c r="O78" s="346"/>
      <c r="P78" s="298"/>
      <c r="Q78" s="347"/>
      <c r="R78" s="315"/>
      <c r="S78" s="240"/>
      <c r="T78" s="240"/>
      <c r="U78" s="240"/>
      <c r="V78" s="411"/>
      <c r="W78" s="240"/>
      <c r="X78" s="408"/>
      <c r="Y78" s="408"/>
      <c r="Z78" s="408"/>
      <c r="AA78" s="408"/>
      <c r="AB78" s="408"/>
      <c r="AC78" s="408"/>
      <c r="AD78" s="408"/>
      <c r="AE78" s="408"/>
      <c r="AF78" s="408"/>
      <c r="AG78" s="408"/>
      <c r="AH78" s="408"/>
      <c r="AI78" s="408"/>
      <c r="AJ78" s="408"/>
      <c r="AK78" s="240"/>
      <c r="AL78" s="240"/>
      <c r="AM78" s="240"/>
      <c r="AN78" s="240"/>
      <c r="AO78" s="240"/>
    </row>
    <row r="79" spans="1:41" ht="15.75" customHeight="1" x14ac:dyDescent="0.3">
      <c r="A79" s="408"/>
      <c r="B79" s="284"/>
      <c r="C79" s="425"/>
      <c r="D79" s="284"/>
      <c r="E79" s="340"/>
      <c r="F79" s="340"/>
      <c r="G79" s="292"/>
      <c r="H79" s="348"/>
      <c r="I79" s="284"/>
      <c r="J79" s="349"/>
      <c r="K79" s="350"/>
      <c r="O79" s="351"/>
      <c r="P79" s="298"/>
      <c r="Q79" s="347"/>
      <c r="R79" s="315"/>
      <c r="S79" s="240"/>
      <c r="T79" s="240"/>
      <c r="U79" s="240"/>
      <c r="V79" s="411"/>
      <c r="W79" s="240"/>
      <c r="X79" s="408"/>
      <c r="Y79" s="408"/>
      <c r="Z79" s="408"/>
      <c r="AA79" s="408"/>
      <c r="AB79" s="408"/>
      <c r="AC79" s="408"/>
      <c r="AD79" s="408"/>
      <c r="AE79" s="408"/>
      <c r="AF79" s="408"/>
      <c r="AG79" s="408"/>
      <c r="AH79" s="408"/>
      <c r="AI79" s="408"/>
      <c r="AJ79" s="408"/>
      <c r="AK79" s="240"/>
      <c r="AL79" s="240"/>
      <c r="AM79" s="240"/>
      <c r="AN79" s="240"/>
      <c r="AO79" s="240"/>
    </row>
    <row r="80" spans="1:41" ht="18.75" x14ac:dyDescent="0.3">
      <c r="A80" s="408"/>
      <c r="G80" s="498" t="s">
        <v>101</v>
      </c>
      <c r="H80" s="499"/>
      <c r="I80" s="499"/>
      <c r="J80" s="500"/>
      <c r="K80" s="355" t="s">
        <v>100</v>
      </c>
      <c r="L80" s="356"/>
      <c r="M80" s="276"/>
      <c r="N80" s="276"/>
      <c r="O80" s="357"/>
      <c r="P80" s="358"/>
      <c r="Q80" s="359"/>
      <c r="R80" s="279"/>
      <c r="S80" s="240"/>
      <c r="T80" s="240"/>
      <c r="U80" s="240"/>
      <c r="V80" s="408"/>
      <c r="W80" s="240"/>
      <c r="X80" s="408"/>
      <c r="Y80" s="408"/>
      <c r="Z80" s="408"/>
      <c r="AA80" s="408"/>
      <c r="AB80" s="408"/>
      <c r="AC80" s="408"/>
      <c r="AD80" s="408"/>
      <c r="AE80" s="408"/>
      <c r="AF80" s="408"/>
      <c r="AG80" s="408"/>
      <c r="AH80" s="408"/>
      <c r="AI80" s="408"/>
      <c r="AJ80" s="408"/>
      <c r="AK80" s="240"/>
      <c r="AL80" s="240"/>
      <c r="AM80" s="240"/>
      <c r="AN80" s="240"/>
      <c r="AO80" s="240"/>
    </row>
    <row r="81" spans="1:41" x14ac:dyDescent="0.25">
      <c r="A81" s="408"/>
      <c r="D81" s="240"/>
      <c r="E81" s="240"/>
      <c r="F81" s="240"/>
      <c r="G81" s="240"/>
      <c r="H81" s="240"/>
      <c r="I81" s="240"/>
      <c r="J81" s="240"/>
      <c r="K81" s="240"/>
      <c r="L81" s="240"/>
      <c r="M81" s="240"/>
      <c r="N81" s="240"/>
      <c r="O81" s="240"/>
      <c r="P81" s="240"/>
      <c r="Q81" s="240"/>
      <c r="R81" s="240"/>
      <c r="S81" s="240"/>
      <c r="T81" s="240"/>
      <c r="U81" s="240"/>
      <c r="V81" s="411"/>
      <c r="W81" s="240"/>
      <c r="X81" s="408"/>
      <c r="Y81" s="408"/>
      <c r="Z81" s="408"/>
      <c r="AA81" s="408"/>
      <c r="AB81" s="408"/>
      <c r="AC81" s="408"/>
      <c r="AD81" s="408"/>
      <c r="AE81" s="408"/>
      <c r="AF81" s="408"/>
      <c r="AG81" s="408"/>
      <c r="AH81" s="408"/>
      <c r="AI81" s="408"/>
      <c r="AJ81" s="408"/>
      <c r="AK81" s="240"/>
      <c r="AL81" s="240"/>
      <c r="AM81" s="240"/>
      <c r="AN81" s="240"/>
      <c r="AO81" s="240"/>
    </row>
    <row r="82" spans="1:41" ht="18.75" x14ac:dyDescent="0.3">
      <c r="A82" s="408"/>
      <c r="D82" s="240"/>
      <c r="E82" s="240"/>
      <c r="F82" s="240"/>
      <c r="G82" s="360" t="s">
        <v>47</v>
      </c>
      <c r="H82" s="361">
        <f>(O58/O60)^(1/O62)</f>
        <v>1.0649999999999999</v>
      </c>
      <c r="I82" s="362" t="s">
        <v>20</v>
      </c>
      <c r="J82" s="363" t="s">
        <v>65</v>
      </c>
      <c r="K82" s="364"/>
      <c r="L82" s="364"/>
      <c r="M82" s="364"/>
      <c r="N82" s="364"/>
      <c r="O82" s="279"/>
      <c r="P82" s="240"/>
      <c r="Q82" s="240"/>
      <c r="R82" s="240"/>
      <c r="S82" s="240"/>
      <c r="T82" s="240"/>
      <c r="U82" s="240"/>
      <c r="V82" s="411"/>
      <c r="W82" s="240"/>
      <c r="X82" s="408"/>
      <c r="Y82" s="408"/>
      <c r="Z82" s="408"/>
      <c r="AA82" s="408"/>
      <c r="AB82" s="408"/>
      <c r="AC82" s="408"/>
      <c r="AD82" s="408"/>
      <c r="AE82" s="408"/>
      <c r="AF82" s="408"/>
      <c r="AG82" s="408"/>
      <c r="AH82" s="408"/>
      <c r="AI82" s="408"/>
      <c r="AJ82" s="408"/>
      <c r="AK82" s="240"/>
      <c r="AL82" s="240"/>
      <c r="AM82" s="240"/>
      <c r="AN82" s="240"/>
      <c r="AO82" s="240"/>
    </row>
    <row r="83" spans="1:41" ht="19.5" thickBot="1" x14ac:dyDescent="0.35">
      <c r="A83" s="408"/>
      <c r="D83" s="240"/>
      <c r="E83" s="240"/>
      <c r="F83" s="240"/>
      <c r="G83" s="263" t="s">
        <v>69</v>
      </c>
      <c r="H83" s="365">
        <f>H82</f>
        <v>1.0649999999999999</v>
      </c>
      <c r="I83" s="366">
        <f>-1</f>
        <v>-1</v>
      </c>
      <c r="J83" s="367" t="s">
        <v>20</v>
      </c>
      <c r="K83" s="368" t="s">
        <v>60</v>
      </c>
      <c r="L83" s="264"/>
      <c r="M83" s="264"/>
      <c r="N83" s="264"/>
      <c r="O83" s="245"/>
      <c r="P83" s="240"/>
      <c r="Q83" s="240"/>
      <c r="R83" s="240"/>
      <c r="S83" s="240"/>
      <c r="T83" s="240"/>
      <c r="U83" s="240"/>
      <c r="V83" s="411"/>
      <c r="W83" s="240"/>
      <c r="X83" s="408"/>
      <c r="Y83" s="408"/>
      <c r="Z83" s="408"/>
      <c r="AA83" s="408"/>
      <c r="AB83" s="408"/>
      <c r="AC83" s="408"/>
      <c r="AD83" s="408"/>
      <c r="AE83" s="408"/>
      <c r="AF83" s="408"/>
      <c r="AG83" s="408"/>
      <c r="AH83" s="408"/>
      <c r="AI83" s="408"/>
      <c r="AJ83" s="408"/>
      <c r="AK83" s="240"/>
      <c r="AL83" s="240"/>
      <c r="AM83" s="240"/>
      <c r="AN83" s="240"/>
      <c r="AO83" s="240"/>
    </row>
    <row r="84" spans="1:41" ht="21" thickBot="1" x14ac:dyDescent="0.35">
      <c r="A84" s="408"/>
      <c r="E84" s="369"/>
      <c r="F84" s="374"/>
      <c r="G84" s="370" t="s">
        <v>70</v>
      </c>
      <c r="H84" s="371">
        <f>H82-1</f>
        <v>6.4999999999999947E-2</v>
      </c>
      <c r="I84" s="372" t="s">
        <v>20</v>
      </c>
      <c r="J84" s="373" t="s">
        <v>60</v>
      </c>
      <c r="K84" s="374"/>
      <c r="L84" s="374"/>
      <c r="M84" s="501" t="s">
        <v>102</v>
      </c>
      <c r="N84" s="375"/>
      <c r="O84" s="376">
        <f>(H83-1)*100</f>
        <v>6.4999999999999947</v>
      </c>
      <c r="P84" s="377" t="s">
        <v>1</v>
      </c>
      <c r="Q84" s="240"/>
    </row>
    <row r="85" spans="1:41" ht="14.25" customHeight="1" x14ac:dyDescent="0.25">
      <c r="A85" s="408"/>
      <c r="G85" s="240"/>
    </row>
    <row r="86" spans="1:41" ht="15.75" customHeight="1" x14ac:dyDescent="0.25">
      <c r="A86" s="408"/>
      <c r="D86" s="408"/>
      <c r="E86" s="408"/>
      <c r="F86" s="408"/>
      <c r="G86" s="408"/>
      <c r="H86" s="408"/>
      <c r="I86" s="408"/>
      <c r="J86" s="408"/>
      <c r="K86" s="408"/>
      <c r="L86" s="408"/>
      <c r="M86" s="408"/>
      <c r="N86" s="408"/>
      <c r="O86" s="408"/>
      <c r="P86" s="408"/>
      <c r="Q86" s="408"/>
      <c r="R86" s="408"/>
      <c r="S86" s="408"/>
      <c r="T86" s="408"/>
      <c r="U86" s="408"/>
      <c r="V86" s="426"/>
    </row>
    <row r="87" spans="1:41" x14ac:dyDescent="0.25">
      <c r="A87" s="408"/>
      <c r="C87" s="240"/>
      <c r="V87" s="224"/>
    </row>
    <row r="88" spans="1:41" x14ac:dyDescent="0.25">
      <c r="A88" s="408"/>
      <c r="D88" s="408"/>
      <c r="E88" s="408"/>
      <c r="F88" s="408"/>
      <c r="G88" s="408"/>
      <c r="H88" s="408"/>
      <c r="I88" s="408"/>
      <c r="J88" s="408"/>
      <c r="K88" s="408"/>
      <c r="L88" s="408"/>
      <c r="M88" s="408"/>
      <c r="N88" s="408"/>
      <c r="O88" s="408"/>
      <c r="P88" s="408"/>
      <c r="Q88" s="408"/>
      <c r="R88" s="408"/>
      <c r="S88" s="408"/>
      <c r="T88" s="408"/>
      <c r="U88" s="408"/>
      <c r="V88" s="426"/>
    </row>
    <row r="89" spans="1:41" ht="20.25" x14ac:dyDescent="0.3">
      <c r="A89" s="408"/>
      <c r="B89" s="402"/>
      <c r="C89" s="412"/>
      <c r="D89" s="223" t="s">
        <v>0</v>
      </c>
      <c r="E89" s="223"/>
      <c r="F89" s="223"/>
      <c r="G89" s="223"/>
      <c r="V89" s="426"/>
    </row>
    <row r="90" spans="1:41" x14ac:dyDescent="0.25">
      <c r="A90" s="408"/>
      <c r="B90" s="403"/>
      <c r="C90" s="413"/>
      <c r="D90" s="225" t="s">
        <v>95</v>
      </c>
      <c r="E90" s="225"/>
      <c r="F90" s="225"/>
      <c r="G90" s="225"/>
      <c r="H90" s="226"/>
      <c r="I90" s="226"/>
      <c r="J90" s="226"/>
      <c r="K90" s="226"/>
      <c r="L90" s="226"/>
      <c r="M90" s="226"/>
      <c r="N90" s="226"/>
      <c r="O90" s="226"/>
      <c r="P90" s="227"/>
      <c r="Q90" s="227"/>
      <c r="R90" s="227"/>
      <c r="S90" s="227"/>
      <c r="T90" s="227"/>
      <c r="U90" s="227"/>
      <c r="V90" s="429"/>
      <c r="W90" s="227"/>
      <c r="X90" s="429"/>
    </row>
    <row r="91" spans="1:41" ht="18" customHeight="1" thickBot="1" x14ac:dyDescent="0.35">
      <c r="A91" s="408"/>
      <c r="B91" s="402"/>
      <c r="C91" s="412"/>
      <c r="D91" s="223" t="s">
        <v>75</v>
      </c>
      <c r="E91" s="223"/>
      <c r="F91" s="223"/>
      <c r="G91" s="223"/>
      <c r="H91" s="226"/>
      <c r="I91" s="226"/>
      <c r="J91" s="226"/>
      <c r="K91" s="226"/>
      <c r="L91" s="226"/>
      <c r="M91" s="226"/>
      <c r="N91" s="226"/>
      <c r="O91" s="229"/>
      <c r="Q91" s="299"/>
      <c r="R91" s="497"/>
      <c r="S91" s="497"/>
      <c r="T91" s="497"/>
      <c r="U91" s="300"/>
    </row>
    <row r="92" spans="1:41" ht="16.5" customHeight="1" thickBot="1" x14ac:dyDescent="0.35">
      <c r="A92" s="408"/>
      <c r="B92" s="407"/>
      <c r="C92" s="424"/>
      <c r="D92" s="280" t="s">
        <v>39</v>
      </c>
      <c r="E92" s="232"/>
      <c r="F92" s="232"/>
      <c r="G92" s="232"/>
      <c r="O92" s="433">
        <v>10000</v>
      </c>
    </row>
    <row r="93" spans="1:41" ht="11.25" customHeight="1" thickBot="1" x14ac:dyDescent="0.35">
      <c r="A93" s="408"/>
      <c r="B93" s="405"/>
      <c r="C93" s="415"/>
      <c r="D93" s="233"/>
      <c r="O93" s="234"/>
    </row>
    <row r="94" spans="1:41" ht="15.75" customHeight="1" thickBot="1" x14ac:dyDescent="0.35">
      <c r="A94" s="408"/>
      <c r="B94" s="404"/>
      <c r="C94" s="414"/>
      <c r="D94" s="231" t="s">
        <v>59</v>
      </c>
      <c r="E94" s="236"/>
      <c r="F94" s="236"/>
      <c r="G94" s="236"/>
      <c r="O94" s="432">
        <v>7777</v>
      </c>
      <c r="P94" s="236"/>
      <c r="Q94" s="236"/>
    </row>
    <row r="95" spans="1:41" ht="9" customHeight="1" thickBot="1" x14ac:dyDescent="0.35">
      <c r="A95" s="408"/>
      <c r="B95" s="405"/>
      <c r="C95" s="415"/>
      <c r="D95" s="233"/>
      <c r="O95" s="234"/>
      <c r="T95" s="237"/>
      <c r="U95" s="237"/>
    </row>
    <row r="96" spans="1:41" ht="16.5" customHeight="1" thickBot="1" x14ac:dyDescent="0.35">
      <c r="A96" s="408"/>
      <c r="B96" s="378"/>
      <c r="C96" s="416"/>
      <c r="D96" s="378" t="s">
        <v>80</v>
      </c>
      <c r="E96" s="239"/>
      <c r="F96" s="239"/>
      <c r="G96" s="239"/>
      <c r="H96" s="240"/>
      <c r="I96" s="240"/>
      <c r="J96" s="240"/>
      <c r="O96" s="434">
        <v>6.5</v>
      </c>
      <c r="P96" s="379" t="s">
        <v>1</v>
      </c>
      <c r="Q96" s="241"/>
    </row>
    <row r="97" spans="1:41" x14ac:dyDescent="0.25">
      <c r="A97" s="408"/>
      <c r="B97" s="242"/>
      <c r="C97" s="410"/>
      <c r="D97" s="242"/>
      <c r="E97" s="242"/>
      <c r="F97" s="242"/>
      <c r="G97" s="242"/>
      <c r="H97" s="242"/>
      <c r="I97" s="242"/>
      <c r="J97" s="242"/>
      <c r="K97" s="243"/>
      <c r="L97" s="243"/>
      <c r="M97" s="243"/>
      <c r="N97" s="243"/>
      <c r="O97" s="243"/>
      <c r="P97" s="243"/>
      <c r="Q97" s="243"/>
      <c r="R97" s="243"/>
      <c r="S97" s="243"/>
      <c r="T97" s="243"/>
      <c r="U97" s="243"/>
      <c r="V97" s="430"/>
      <c r="W97" s="243"/>
      <c r="X97" s="430"/>
    </row>
    <row r="98" spans="1:41" ht="18.75" x14ac:dyDescent="0.3">
      <c r="A98" s="408"/>
      <c r="B98" s="246"/>
      <c r="C98" s="418"/>
      <c r="D98" s="398" t="s">
        <v>11</v>
      </c>
      <c r="E98" s="244" t="s">
        <v>12</v>
      </c>
      <c r="F98" s="244"/>
      <c r="G98" s="244"/>
      <c r="H98" s="245"/>
      <c r="I98" s="240"/>
      <c r="J98" s="240"/>
      <c r="K98" s="246" t="s">
        <v>14</v>
      </c>
      <c r="L98" s="246"/>
      <c r="M98" s="246"/>
      <c r="N98" s="246"/>
      <c r="O98" s="240"/>
      <c r="P98" s="240"/>
      <c r="Q98" s="240"/>
      <c r="R98" s="240"/>
      <c r="S98" s="240"/>
      <c r="T98" s="240"/>
      <c r="U98" s="240"/>
      <c r="V98" s="408"/>
      <c r="W98" s="247"/>
    </row>
    <row r="99" spans="1:41" ht="20.25" x14ac:dyDescent="0.3">
      <c r="A99" s="408"/>
      <c r="B99" s="248"/>
      <c r="C99" s="419"/>
      <c r="D99" s="248" t="s">
        <v>28</v>
      </c>
      <c r="E99" s="248"/>
      <c r="F99" s="248"/>
      <c r="G99" s="248"/>
      <c r="H99" s="249"/>
      <c r="I99" s="240"/>
      <c r="J99" s="247"/>
      <c r="O99" s="281"/>
      <c r="P99" s="247"/>
      <c r="Q99" s="282"/>
      <c r="R99" s="283"/>
      <c r="S99" s="247"/>
      <c r="T99" s="251"/>
      <c r="U99" s="251"/>
      <c r="V99" s="408"/>
      <c r="W99" s="247"/>
    </row>
    <row r="100" spans="1:41" ht="20.25" x14ac:dyDescent="0.3">
      <c r="A100" s="408"/>
      <c r="B100" s="252"/>
      <c r="C100" s="420"/>
      <c r="D100" s="252" t="s">
        <v>5</v>
      </c>
      <c r="E100" s="252"/>
      <c r="F100" s="252"/>
      <c r="G100" s="252"/>
      <c r="H100" s="249"/>
      <c r="I100" s="240"/>
      <c r="K100" s="301" t="s">
        <v>8</v>
      </c>
      <c r="L100" s="253"/>
      <c r="M100" s="253"/>
      <c r="N100" s="253"/>
      <c r="O100" s="302">
        <f>O94</f>
        <v>7777</v>
      </c>
      <c r="P100" s="240"/>
      <c r="Q100" s="240"/>
      <c r="R100" s="240"/>
      <c r="S100" s="240"/>
      <c r="T100" s="240"/>
      <c r="U100" s="240"/>
      <c r="V100" s="408"/>
      <c r="W100" s="240"/>
    </row>
    <row r="101" spans="1:41" ht="18.75" x14ac:dyDescent="0.3">
      <c r="A101" s="408"/>
      <c r="B101" s="399"/>
      <c r="C101" s="421"/>
      <c r="D101" s="399" t="s">
        <v>6</v>
      </c>
      <c r="E101" s="252"/>
      <c r="F101" s="252"/>
      <c r="G101" s="252"/>
      <c r="H101" s="249"/>
      <c r="I101" s="240"/>
      <c r="J101" s="240"/>
      <c r="K101" s="255" t="s">
        <v>16</v>
      </c>
      <c r="L101" s="255"/>
      <c r="M101" s="255"/>
      <c r="N101" s="255"/>
      <c r="O101" s="284">
        <f>O92</f>
        <v>10000</v>
      </c>
      <c r="P101" s="247"/>
      <c r="Q101" s="247"/>
      <c r="R101" s="247"/>
      <c r="S101" s="247"/>
      <c r="T101" s="247"/>
      <c r="U101" s="247"/>
      <c r="V101" s="408"/>
      <c r="W101" s="247"/>
    </row>
    <row r="102" spans="1:41" ht="18.75" x14ac:dyDescent="0.3">
      <c r="A102" s="408"/>
      <c r="B102" s="317"/>
      <c r="C102" s="422"/>
      <c r="D102" s="317" t="s">
        <v>78</v>
      </c>
      <c r="E102" s="252"/>
      <c r="F102" s="252"/>
      <c r="G102" s="252"/>
      <c r="H102" s="249"/>
      <c r="I102" s="240"/>
      <c r="J102" s="240"/>
      <c r="K102" s="380" t="s">
        <v>79</v>
      </c>
      <c r="L102" s="258"/>
      <c r="M102" s="258"/>
      <c r="N102" s="258"/>
      <c r="O102" s="381">
        <f>O96/100</f>
        <v>6.5000000000000002E-2</v>
      </c>
      <c r="P102" s="247"/>
      <c r="Q102" s="247"/>
      <c r="R102" s="247"/>
      <c r="S102" s="247"/>
      <c r="T102" s="247"/>
      <c r="U102" s="247"/>
      <c r="V102" s="408"/>
      <c r="W102" s="247"/>
    </row>
    <row r="103" spans="1:41" ht="18.75" x14ac:dyDescent="0.3">
      <c r="A103" s="408"/>
      <c r="B103" s="406"/>
      <c r="C103" s="423"/>
      <c r="D103" s="400" t="s">
        <v>56</v>
      </c>
      <c r="E103" s="260"/>
      <c r="F103" s="260"/>
      <c r="G103" s="260"/>
      <c r="H103" s="261"/>
    </row>
    <row r="104" spans="1:41" s="240" customFormat="1" ht="18.75" customHeight="1" x14ac:dyDescent="0.3">
      <c r="A104" s="408"/>
      <c r="C104" s="423"/>
      <c r="D104" s="442"/>
      <c r="E104" s="442"/>
      <c r="F104" s="442"/>
      <c r="G104" s="442"/>
      <c r="H104" s="442"/>
      <c r="I104" s="442"/>
      <c r="J104" s="437" t="s">
        <v>76</v>
      </c>
      <c r="K104" s="436"/>
      <c r="L104" s="436"/>
      <c r="M104" s="436"/>
      <c r="N104" s="436"/>
      <c r="O104" s="436"/>
      <c r="P104" s="436"/>
      <c r="Q104" s="442"/>
      <c r="R104" s="442"/>
      <c r="S104" s="442"/>
      <c r="T104" s="224"/>
      <c r="U104" s="224"/>
      <c r="V104" s="427"/>
      <c r="X104" s="408"/>
      <c r="Y104" s="408"/>
      <c r="Z104" s="408"/>
      <c r="AA104" s="408"/>
      <c r="AB104" s="408"/>
      <c r="AC104" s="408"/>
      <c r="AD104" s="408"/>
      <c r="AE104" s="408"/>
      <c r="AF104" s="408"/>
      <c r="AG104" s="408"/>
      <c r="AH104" s="408"/>
      <c r="AI104" s="408"/>
      <c r="AJ104" s="408"/>
    </row>
    <row r="105" spans="1:41" x14ac:dyDescent="0.25">
      <c r="A105" s="408"/>
      <c r="B105" s="242"/>
      <c r="C105" s="410"/>
      <c r="D105" s="265" t="s">
        <v>29</v>
      </c>
      <c r="E105" s="303" t="s">
        <v>3</v>
      </c>
      <c r="F105" s="285"/>
      <c r="G105" s="285"/>
      <c r="H105" s="263" t="s">
        <v>30</v>
      </c>
      <c r="I105" s="265"/>
      <c r="J105" s="264"/>
      <c r="K105" s="264"/>
      <c r="L105" s="264"/>
      <c r="N105" s="382"/>
      <c r="O105" s="457" t="s">
        <v>93</v>
      </c>
      <c r="P105" s="242"/>
      <c r="Q105" s="240"/>
      <c r="R105" s="240"/>
      <c r="S105" s="306"/>
      <c r="V105" s="426"/>
    </row>
    <row r="106" spans="1:41" ht="18.75" x14ac:dyDescent="0.3">
      <c r="A106" s="408"/>
      <c r="B106" s="248"/>
      <c r="C106" s="419"/>
      <c r="D106" s="401" t="s">
        <v>15</v>
      </c>
      <c r="E106" s="307"/>
      <c r="F106" s="248"/>
      <c r="G106" s="248"/>
      <c r="H106" s="287">
        <f>O92</f>
        <v>10000</v>
      </c>
      <c r="I106" s="308" t="s">
        <v>20</v>
      </c>
      <c r="J106" s="309">
        <f>O94</f>
        <v>7777</v>
      </c>
      <c r="K106" s="310" t="s">
        <v>61</v>
      </c>
      <c r="L106" s="483">
        <f>O96/100</f>
        <v>6.5000000000000002E-2</v>
      </c>
      <c r="M106" s="483"/>
      <c r="N106" s="483"/>
      <c r="O106" s="312" t="s">
        <v>18</v>
      </c>
      <c r="P106" s="293"/>
      <c r="Q106" s="290"/>
      <c r="R106" s="294"/>
      <c r="S106" s="292"/>
      <c r="V106" s="426"/>
    </row>
    <row r="107" spans="1:41" ht="18.75" x14ac:dyDescent="0.3">
      <c r="A107" s="408"/>
      <c r="B107" s="248"/>
      <c r="C107" s="419"/>
      <c r="D107" s="248"/>
      <c r="E107" s="248"/>
      <c r="F107" s="248"/>
      <c r="G107" s="248"/>
      <c r="H107" s="284"/>
      <c r="I107" s="314"/>
      <c r="J107" s="315"/>
      <c r="K107" s="316"/>
      <c r="L107" s="317"/>
      <c r="M107" s="318"/>
      <c r="N107" s="318"/>
      <c r="O107" s="284"/>
      <c r="P107" s="293"/>
      <c r="Q107" s="290"/>
      <c r="R107" s="294"/>
      <c r="S107" s="292"/>
      <c r="V107" s="426"/>
    </row>
    <row r="108" spans="1:41" ht="18.75" x14ac:dyDescent="0.3">
      <c r="A108" s="408"/>
      <c r="B108" s="248"/>
      <c r="C108" s="419"/>
      <c r="D108" s="248"/>
      <c r="E108" s="248"/>
      <c r="F108" s="248"/>
      <c r="G108" s="263" t="s">
        <v>31</v>
      </c>
      <c r="H108" s="319"/>
      <c r="I108" s="320"/>
      <c r="J108" s="321"/>
      <c r="K108" s="322"/>
      <c r="L108" s="323"/>
      <c r="N108" s="382"/>
      <c r="O108" s="457" t="s">
        <v>3</v>
      </c>
      <c r="P108" s="293"/>
      <c r="Q108" s="290"/>
      <c r="R108" s="294"/>
      <c r="S108" s="292"/>
      <c r="V108" s="426"/>
    </row>
    <row r="109" spans="1:41" ht="18.75" x14ac:dyDescent="0.3">
      <c r="A109" s="408"/>
      <c r="B109" s="248"/>
      <c r="C109" s="419"/>
      <c r="D109" s="248"/>
      <c r="E109" s="248"/>
      <c r="F109" s="248"/>
      <c r="G109" s="326"/>
      <c r="H109" s="327">
        <f>O92</f>
        <v>10000</v>
      </c>
      <c r="I109" s="328" t="s">
        <v>53</v>
      </c>
      <c r="J109" s="480">
        <f>O94</f>
        <v>7777</v>
      </c>
      <c r="K109" s="329" t="s">
        <v>77</v>
      </c>
      <c r="L109" s="482">
        <f>O96/100</f>
        <v>6.5000000000000002E-2</v>
      </c>
      <c r="M109" s="482"/>
      <c r="N109" s="482"/>
      <c r="O109" s="312" t="s">
        <v>18</v>
      </c>
      <c r="P109" s="292"/>
      <c r="Q109" s="292"/>
      <c r="R109" s="284"/>
      <c r="S109" s="293"/>
      <c r="T109" s="290"/>
      <c r="U109" s="290"/>
      <c r="V109" s="431"/>
      <c r="W109" s="292"/>
      <c r="X109" s="408"/>
      <c r="Y109" s="408"/>
      <c r="Z109" s="408"/>
      <c r="AA109" s="408"/>
      <c r="AB109" s="408"/>
      <c r="AC109" s="408"/>
      <c r="AD109" s="408"/>
      <c r="AE109" s="408"/>
      <c r="AF109" s="408"/>
      <c r="AG109" s="408"/>
      <c r="AH109" s="408"/>
      <c r="AI109" s="408"/>
      <c r="AJ109" s="408"/>
      <c r="AK109" s="240"/>
      <c r="AL109" s="240"/>
      <c r="AM109" s="240"/>
      <c r="AN109" s="240"/>
      <c r="AO109" s="240"/>
    </row>
    <row r="110" spans="1:41" ht="18.75" x14ac:dyDescent="0.3">
      <c r="A110" s="408"/>
      <c r="B110" s="248"/>
      <c r="C110" s="419"/>
      <c r="D110" s="248"/>
      <c r="E110" s="248"/>
      <c r="F110" s="248"/>
      <c r="G110" s="248"/>
      <c r="H110" s="332"/>
      <c r="I110" s="333"/>
      <c r="J110" s="334"/>
      <c r="K110" s="335"/>
      <c r="L110" s="336"/>
      <c r="M110" s="290"/>
      <c r="N110" s="290"/>
      <c r="O110" s="337"/>
      <c r="P110" s="292"/>
      <c r="Q110" s="292"/>
      <c r="R110" s="284"/>
      <c r="S110" s="293"/>
      <c r="T110" s="290"/>
      <c r="U110" s="290"/>
      <c r="V110" s="431"/>
      <c r="W110" s="292"/>
      <c r="X110" s="408"/>
      <c r="Y110" s="408"/>
      <c r="Z110" s="408"/>
      <c r="AA110" s="408"/>
      <c r="AB110" s="408"/>
      <c r="AC110" s="408"/>
      <c r="AD110" s="408"/>
      <c r="AE110" s="408"/>
      <c r="AF110" s="408"/>
      <c r="AG110" s="408"/>
      <c r="AH110" s="408"/>
      <c r="AI110" s="408"/>
      <c r="AJ110" s="408"/>
      <c r="AK110" s="240"/>
      <c r="AL110" s="240"/>
      <c r="AM110" s="240"/>
      <c r="AN110" s="240"/>
      <c r="AO110" s="240"/>
    </row>
    <row r="111" spans="1:41" s="454" customFormat="1" ht="13.5" customHeight="1" x14ac:dyDescent="0.25">
      <c r="A111" s="445"/>
      <c r="B111" s="446"/>
      <c r="C111" s="447"/>
      <c r="D111" s="446"/>
      <c r="E111" s="448"/>
      <c r="F111" s="448"/>
      <c r="G111" s="449" t="s">
        <v>32</v>
      </c>
      <c r="H111" s="450"/>
      <c r="I111" s="450"/>
      <c r="J111" s="451" t="s">
        <v>4</v>
      </c>
      <c r="K111" s="452"/>
      <c r="L111" s="452"/>
      <c r="M111" s="452"/>
      <c r="N111" s="452"/>
      <c r="O111" s="453"/>
      <c r="P111" s="448"/>
      <c r="Q111" s="446"/>
      <c r="R111" s="448"/>
      <c r="S111" s="448"/>
      <c r="T111" s="448"/>
      <c r="U111" s="448"/>
      <c r="V111" s="445"/>
      <c r="W111" s="448"/>
      <c r="X111" s="445"/>
      <c r="Y111" s="445"/>
      <c r="Z111" s="445"/>
      <c r="AA111" s="445"/>
      <c r="AB111" s="445"/>
      <c r="AC111" s="445"/>
      <c r="AD111" s="445"/>
      <c r="AE111" s="445"/>
      <c r="AF111" s="445"/>
      <c r="AG111" s="445"/>
      <c r="AH111" s="445"/>
      <c r="AI111" s="445"/>
      <c r="AJ111" s="445"/>
      <c r="AK111" s="448"/>
      <c r="AL111" s="448"/>
      <c r="AM111" s="448"/>
      <c r="AN111" s="448"/>
      <c r="AO111" s="448"/>
    </row>
    <row r="112" spans="1:41" ht="15.75" customHeight="1" x14ac:dyDescent="0.3">
      <c r="A112" s="408"/>
      <c r="B112" s="284"/>
      <c r="C112" s="425"/>
      <c r="D112" s="284"/>
      <c r="E112" s="340"/>
      <c r="F112" s="340"/>
      <c r="G112" s="341"/>
      <c r="H112" s="383">
        <f>O92/O94</f>
        <v>1.2858428700012858</v>
      </c>
      <c r="I112" s="328" t="s">
        <v>20</v>
      </c>
      <c r="J112" s="455">
        <f>1+O96/100</f>
        <v>1.0649999999999999</v>
      </c>
      <c r="K112" s="345"/>
      <c r="L112" s="260"/>
      <c r="M112" s="260"/>
      <c r="N112" s="260"/>
      <c r="O112" s="346"/>
      <c r="P112" s="298"/>
      <c r="Q112" s="347"/>
      <c r="R112" s="315"/>
      <c r="S112" s="240"/>
      <c r="T112" s="240"/>
      <c r="U112" s="240"/>
      <c r="V112" s="411"/>
      <c r="W112" s="240"/>
      <c r="X112" s="408"/>
      <c r="Y112" s="408"/>
      <c r="Z112" s="408"/>
      <c r="AA112" s="408"/>
      <c r="AB112" s="408"/>
      <c r="AC112" s="408"/>
      <c r="AD112" s="408"/>
      <c r="AE112" s="408"/>
      <c r="AF112" s="408"/>
      <c r="AG112" s="408"/>
      <c r="AH112" s="408"/>
      <c r="AI112" s="408"/>
      <c r="AJ112" s="408"/>
      <c r="AK112" s="240"/>
      <c r="AL112" s="240"/>
      <c r="AM112" s="240"/>
      <c r="AN112" s="240"/>
      <c r="AO112" s="240"/>
    </row>
    <row r="113" spans="1:41" ht="15.75" customHeight="1" x14ac:dyDescent="0.3">
      <c r="A113" s="408"/>
      <c r="B113" s="284"/>
      <c r="C113" s="425"/>
      <c r="D113" s="284"/>
      <c r="E113" s="340"/>
      <c r="F113" s="340"/>
      <c r="G113" s="292"/>
      <c r="H113" s="348"/>
      <c r="I113" s="284"/>
      <c r="J113" s="349"/>
      <c r="K113" s="350"/>
      <c r="O113" s="351"/>
      <c r="P113" s="298"/>
      <c r="Q113" s="347"/>
      <c r="R113" s="315"/>
      <c r="S113" s="240"/>
      <c r="T113" s="240"/>
      <c r="U113" s="240"/>
      <c r="V113" s="411"/>
      <c r="W113" s="240"/>
      <c r="X113" s="408"/>
      <c r="Y113" s="408"/>
      <c r="Z113" s="408"/>
      <c r="AA113" s="408"/>
      <c r="AB113" s="408"/>
      <c r="AC113" s="408"/>
      <c r="AD113" s="408"/>
      <c r="AE113" s="408"/>
      <c r="AF113" s="408"/>
      <c r="AG113" s="408"/>
      <c r="AH113" s="408"/>
      <c r="AI113" s="408"/>
      <c r="AJ113" s="408"/>
      <c r="AK113" s="240"/>
      <c r="AL113" s="240"/>
      <c r="AM113" s="240"/>
      <c r="AN113" s="240"/>
      <c r="AO113" s="240"/>
    </row>
    <row r="114" spans="1:41" ht="18.75" x14ac:dyDescent="0.3">
      <c r="A114" s="408"/>
      <c r="G114" s="352" t="s">
        <v>82</v>
      </c>
      <c r="H114" s="297"/>
      <c r="I114" s="353"/>
      <c r="J114" s="354"/>
      <c r="K114" s="355"/>
      <c r="L114" s="356"/>
      <c r="M114" s="276"/>
      <c r="N114" s="276"/>
      <c r="O114" s="384"/>
      <c r="P114" s="290"/>
      <c r="Q114" s="337"/>
      <c r="R114" s="240"/>
      <c r="S114" s="240"/>
      <c r="T114" s="240"/>
      <c r="U114" s="240"/>
      <c r="V114" s="408"/>
      <c r="W114" s="240"/>
      <c r="X114" s="408"/>
      <c r="Y114" s="408"/>
      <c r="Z114" s="408"/>
      <c r="AA114" s="408"/>
      <c r="AB114" s="408"/>
      <c r="AC114" s="408"/>
      <c r="AD114" s="408"/>
      <c r="AE114" s="408"/>
      <c r="AF114" s="408"/>
      <c r="AG114" s="408"/>
      <c r="AH114" s="408"/>
      <c r="AI114" s="408"/>
      <c r="AJ114" s="408"/>
      <c r="AK114" s="240"/>
      <c r="AL114" s="240"/>
      <c r="AM114" s="240"/>
      <c r="AN114" s="240"/>
      <c r="AO114" s="240"/>
    </row>
    <row r="115" spans="1:41" ht="18.75" x14ac:dyDescent="0.3">
      <c r="A115" s="408"/>
      <c r="D115" s="240"/>
      <c r="E115" s="240"/>
      <c r="F115" s="240"/>
      <c r="G115" s="240"/>
      <c r="H115" s="240"/>
      <c r="I115" s="240"/>
      <c r="J115" s="240"/>
      <c r="K115" s="406" t="s">
        <v>93</v>
      </c>
      <c r="L115" s="240"/>
      <c r="M115" s="240"/>
      <c r="N115" s="240"/>
      <c r="O115" s="240"/>
      <c r="P115" s="240"/>
      <c r="Q115" s="240"/>
      <c r="R115" s="240"/>
      <c r="S115" s="240"/>
      <c r="T115" s="240"/>
      <c r="U115" s="240"/>
      <c r="V115" s="411"/>
      <c r="W115" s="240"/>
      <c r="X115" s="408"/>
      <c r="Y115" s="408"/>
      <c r="Z115" s="408"/>
      <c r="AA115" s="408"/>
      <c r="AB115" s="408"/>
      <c r="AC115" s="408"/>
      <c r="AD115" s="408"/>
      <c r="AE115" s="408"/>
      <c r="AF115" s="408"/>
      <c r="AG115" s="408"/>
      <c r="AH115" s="408"/>
      <c r="AI115" s="408"/>
      <c r="AJ115" s="408"/>
      <c r="AK115" s="240"/>
      <c r="AL115" s="240"/>
      <c r="AM115" s="240"/>
      <c r="AN115" s="240"/>
      <c r="AO115" s="240"/>
    </row>
    <row r="116" spans="1:41" ht="12" customHeight="1" x14ac:dyDescent="0.25">
      <c r="A116" s="408"/>
      <c r="D116" s="240"/>
      <c r="E116" s="242" t="s">
        <v>47</v>
      </c>
      <c r="F116" s="237" t="s">
        <v>83</v>
      </c>
      <c r="H116" s="385">
        <f>H112</f>
        <v>1.2858428700012858</v>
      </c>
      <c r="I116" s="335" t="s">
        <v>86</v>
      </c>
      <c r="J116" s="386">
        <f>J112</f>
        <v>1.0649999999999999</v>
      </c>
      <c r="K116" s="292" t="s">
        <v>18</v>
      </c>
      <c r="L116" s="240"/>
      <c r="M116" s="240"/>
      <c r="N116" s="240"/>
      <c r="O116" s="240"/>
      <c r="P116" s="240"/>
      <c r="Q116" s="240"/>
      <c r="R116" s="240"/>
      <c r="S116" s="240"/>
      <c r="T116" s="240"/>
      <c r="U116" s="240"/>
      <c r="V116" s="411"/>
      <c r="W116" s="240"/>
      <c r="X116" s="408"/>
      <c r="Y116" s="408"/>
      <c r="Z116" s="408"/>
      <c r="AA116" s="408"/>
      <c r="AB116" s="408"/>
      <c r="AC116" s="408"/>
      <c r="AD116" s="408"/>
      <c r="AE116" s="408"/>
      <c r="AF116" s="408"/>
      <c r="AG116" s="408"/>
      <c r="AH116" s="408"/>
      <c r="AI116" s="408"/>
      <c r="AJ116" s="408"/>
      <c r="AK116" s="240"/>
      <c r="AL116" s="240"/>
      <c r="AM116" s="240"/>
      <c r="AN116" s="240"/>
      <c r="AO116" s="240"/>
    </row>
    <row r="117" spans="1:41" x14ac:dyDescent="0.25">
      <c r="A117" s="408"/>
      <c r="D117" s="240"/>
      <c r="S117" s="240"/>
      <c r="T117" s="240"/>
      <c r="U117" s="240"/>
      <c r="V117" s="411"/>
      <c r="W117" s="240"/>
      <c r="X117" s="408"/>
      <c r="Y117" s="408"/>
      <c r="Z117" s="408"/>
      <c r="AA117" s="408"/>
      <c r="AB117" s="408"/>
      <c r="AC117" s="408"/>
      <c r="AD117" s="408"/>
      <c r="AE117" s="408"/>
      <c r="AF117" s="408"/>
      <c r="AG117" s="408"/>
      <c r="AH117" s="408"/>
      <c r="AI117" s="408"/>
      <c r="AJ117" s="408"/>
      <c r="AK117" s="240"/>
      <c r="AL117" s="240"/>
      <c r="AM117" s="240"/>
      <c r="AN117" s="240"/>
      <c r="AO117" s="240"/>
    </row>
    <row r="118" spans="1:41" ht="18.75" x14ac:dyDescent="0.3">
      <c r="A118" s="408"/>
      <c r="D118" s="240"/>
      <c r="E118" s="240"/>
      <c r="F118" s="240"/>
      <c r="G118" s="242" t="s">
        <v>69</v>
      </c>
      <c r="H118" s="387">
        <f>LOG(O92/O94)</f>
        <v>0.10918790104487555</v>
      </c>
      <c r="I118" s="248" t="s">
        <v>94</v>
      </c>
      <c r="J118" s="386">
        <f>J112</f>
        <v>1.0649999999999999</v>
      </c>
      <c r="K118" s="388" t="s">
        <v>18</v>
      </c>
      <c r="L118" s="240"/>
      <c r="M118" s="240"/>
      <c r="N118" s="240"/>
      <c r="O118" s="240"/>
      <c r="P118" s="240"/>
      <c r="Q118" s="240"/>
    </row>
    <row r="119" spans="1:41" ht="21" customHeight="1" x14ac:dyDescent="0.3">
      <c r="A119" s="408"/>
      <c r="D119" s="240"/>
      <c r="E119" s="240"/>
      <c r="F119" s="240"/>
      <c r="G119" s="242" t="s">
        <v>70</v>
      </c>
      <c r="H119" s="389">
        <f>LOG(O92/O94)</f>
        <v>0.10918790104487555</v>
      </c>
      <c r="I119" s="255" t="s">
        <v>92</v>
      </c>
      <c r="J119" s="390">
        <f>LOG(J118)</f>
        <v>2.7349607774756507E-2</v>
      </c>
      <c r="K119" s="240"/>
      <c r="L119" s="240"/>
      <c r="M119" s="391"/>
      <c r="N119" s="391"/>
      <c r="O119" s="392"/>
      <c r="P119" s="393"/>
      <c r="Q119" s="240"/>
      <c r="R119" s="240"/>
    </row>
    <row r="120" spans="1:41" ht="27" customHeight="1" x14ac:dyDescent="0.3">
      <c r="A120" s="408"/>
      <c r="D120" s="240"/>
      <c r="G120" s="242" t="s">
        <v>70</v>
      </c>
      <c r="H120" s="389">
        <f>LOG(O92/O94)</f>
        <v>0.10918790104487555</v>
      </c>
      <c r="I120" s="335" t="s">
        <v>53</v>
      </c>
      <c r="J120" s="390">
        <f>J119</f>
        <v>2.7349607774756507E-2</v>
      </c>
      <c r="K120" s="394" t="s">
        <v>20</v>
      </c>
      <c r="L120" s="444" t="s">
        <v>3</v>
      </c>
    </row>
    <row r="121" spans="1:41" ht="18.75" x14ac:dyDescent="0.3">
      <c r="A121" s="408"/>
      <c r="H121" s="395" t="s">
        <v>3</v>
      </c>
      <c r="I121" s="396" t="s">
        <v>20</v>
      </c>
      <c r="J121" s="397">
        <f>H120/J120</f>
        <v>3.9923022642268093</v>
      </c>
    </row>
    <row r="123" spans="1:41" s="426" customFormat="1" x14ac:dyDescent="0.25">
      <c r="A123" s="411"/>
      <c r="B123" s="240"/>
      <c r="C123" s="408"/>
      <c r="V123" s="427"/>
      <c r="W123" s="224"/>
    </row>
    <row r="124" spans="1:41" x14ac:dyDescent="0.25">
      <c r="C124" s="240"/>
      <c r="D124" s="240"/>
      <c r="E124" s="240"/>
      <c r="F124" s="240"/>
      <c r="G124" s="240"/>
      <c r="H124" s="240"/>
      <c r="I124" s="240"/>
      <c r="J124" s="240"/>
      <c r="K124" s="240"/>
      <c r="L124" s="240"/>
      <c r="M124" s="240"/>
      <c r="N124" s="240"/>
      <c r="O124" s="240"/>
      <c r="P124" s="240"/>
      <c r="Q124" s="240"/>
      <c r="R124" s="240"/>
      <c r="S124" s="240"/>
      <c r="T124" s="240"/>
      <c r="U124" s="240"/>
      <c r="V124" s="240"/>
      <c r="W124" s="240"/>
    </row>
    <row r="125" spans="1:41" s="426" customFormat="1" x14ac:dyDescent="0.25">
      <c r="A125" s="411"/>
      <c r="B125" s="408"/>
      <c r="C125" s="408"/>
      <c r="V125" s="427"/>
    </row>
    <row r="126" spans="1:41" s="426" customFormat="1" x14ac:dyDescent="0.25">
      <c r="A126" s="411"/>
      <c r="B126" s="408"/>
      <c r="C126" s="408"/>
      <c r="V126" s="427"/>
    </row>
    <row r="127" spans="1:41" s="426" customFormat="1" x14ac:dyDescent="0.25">
      <c r="A127" s="411"/>
      <c r="B127" s="408"/>
      <c r="C127" s="408"/>
      <c r="V127" s="427"/>
    </row>
    <row r="128" spans="1:41" s="426" customFormat="1" x14ac:dyDescent="0.25">
      <c r="A128" s="411"/>
      <c r="B128" s="408"/>
      <c r="C128" s="408"/>
      <c r="V128" s="427"/>
    </row>
    <row r="129" spans="1:22" s="426" customFormat="1" x14ac:dyDescent="0.25">
      <c r="A129" s="411"/>
      <c r="B129" s="408"/>
      <c r="C129" s="408"/>
      <c r="V129" s="427"/>
    </row>
    <row r="130" spans="1:22" s="426" customFormat="1" x14ac:dyDescent="0.25">
      <c r="A130" s="411"/>
      <c r="B130" s="408"/>
      <c r="C130" s="408"/>
      <c r="V130" s="427"/>
    </row>
    <row r="131" spans="1:22" s="426" customFormat="1" x14ac:dyDescent="0.25">
      <c r="A131" s="411"/>
      <c r="B131" s="408"/>
      <c r="C131" s="408"/>
      <c r="V131" s="427"/>
    </row>
    <row r="132" spans="1:22" s="426" customFormat="1" x14ac:dyDescent="0.25">
      <c r="A132" s="411"/>
      <c r="B132" s="408"/>
      <c r="C132" s="408"/>
      <c r="V132" s="427"/>
    </row>
    <row r="133" spans="1:22" s="426" customFormat="1" x14ac:dyDescent="0.25">
      <c r="A133" s="411"/>
      <c r="B133" s="408"/>
      <c r="C133" s="408"/>
      <c r="V133" s="427"/>
    </row>
    <row r="134" spans="1:22" s="426" customFormat="1" x14ac:dyDescent="0.25">
      <c r="A134" s="411"/>
      <c r="B134" s="408"/>
      <c r="C134" s="408"/>
      <c r="V134" s="427"/>
    </row>
    <row r="135" spans="1:22" s="426" customFormat="1" x14ac:dyDescent="0.25">
      <c r="A135" s="411"/>
      <c r="B135" s="408"/>
      <c r="C135" s="408"/>
      <c r="V135" s="427"/>
    </row>
    <row r="136" spans="1:22" s="426" customFormat="1" x14ac:dyDescent="0.25">
      <c r="A136" s="411"/>
      <c r="B136" s="408"/>
      <c r="C136" s="408"/>
      <c r="V136" s="427"/>
    </row>
    <row r="137" spans="1:22" s="426" customFormat="1" x14ac:dyDescent="0.25">
      <c r="A137" s="411"/>
      <c r="B137" s="408"/>
      <c r="C137" s="408"/>
      <c r="V137" s="427"/>
    </row>
    <row r="138" spans="1:22" s="426" customFormat="1" x14ac:dyDescent="0.25">
      <c r="A138" s="411"/>
      <c r="B138" s="408"/>
      <c r="C138" s="408"/>
      <c r="V138" s="427"/>
    </row>
    <row r="139" spans="1:22" s="426" customFormat="1" x14ac:dyDescent="0.25">
      <c r="A139" s="411"/>
      <c r="B139" s="408"/>
      <c r="C139" s="408"/>
      <c r="V139" s="427"/>
    </row>
    <row r="140" spans="1:22" s="426" customFormat="1" x14ac:dyDescent="0.25">
      <c r="A140" s="411"/>
      <c r="B140" s="408"/>
      <c r="C140" s="408"/>
      <c r="V140" s="427"/>
    </row>
    <row r="141" spans="1:22" s="426" customFormat="1" x14ac:dyDescent="0.25">
      <c r="A141" s="411"/>
      <c r="B141" s="408"/>
      <c r="C141" s="408"/>
      <c r="V141" s="427"/>
    </row>
    <row r="142" spans="1:22" s="426" customFormat="1" x14ac:dyDescent="0.25">
      <c r="A142" s="411"/>
      <c r="B142" s="408"/>
      <c r="C142" s="408"/>
      <c r="V142" s="427"/>
    </row>
    <row r="143" spans="1:22" s="426" customFormat="1" x14ac:dyDescent="0.25">
      <c r="A143" s="411"/>
      <c r="B143" s="408"/>
      <c r="C143" s="408"/>
      <c r="V143" s="427"/>
    </row>
    <row r="144" spans="1:22" s="426" customFormat="1" x14ac:dyDescent="0.25">
      <c r="A144" s="411"/>
      <c r="B144" s="408"/>
      <c r="C144" s="408"/>
      <c r="V144" s="427"/>
    </row>
    <row r="145" spans="1:22" s="426" customFormat="1" x14ac:dyDescent="0.25">
      <c r="A145" s="411"/>
      <c r="B145" s="408"/>
      <c r="C145" s="408"/>
      <c r="V145" s="427"/>
    </row>
    <row r="146" spans="1:22" s="426" customFormat="1" x14ac:dyDescent="0.25">
      <c r="A146" s="411"/>
      <c r="B146" s="408"/>
      <c r="C146" s="408"/>
      <c r="V146" s="427"/>
    </row>
    <row r="147" spans="1:22" s="426" customFormat="1" x14ac:dyDescent="0.25">
      <c r="A147" s="411"/>
      <c r="B147" s="408"/>
      <c r="C147" s="408"/>
      <c r="V147" s="427"/>
    </row>
    <row r="148" spans="1:22" s="426" customFormat="1" x14ac:dyDescent="0.25">
      <c r="A148" s="411"/>
      <c r="B148" s="408"/>
      <c r="C148" s="408"/>
      <c r="V148" s="427"/>
    </row>
    <row r="149" spans="1:22" s="426" customFormat="1" x14ac:dyDescent="0.25">
      <c r="A149" s="411"/>
      <c r="B149" s="408"/>
      <c r="C149" s="408"/>
      <c r="V149" s="427"/>
    </row>
    <row r="150" spans="1:22" s="426" customFormat="1" x14ac:dyDescent="0.25">
      <c r="A150" s="411"/>
      <c r="B150" s="408"/>
      <c r="C150" s="408"/>
      <c r="V150" s="427"/>
    </row>
    <row r="151" spans="1:22" s="426" customFormat="1" x14ac:dyDescent="0.25">
      <c r="A151" s="411"/>
      <c r="B151" s="408"/>
      <c r="C151" s="408"/>
      <c r="V151" s="427"/>
    </row>
    <row r="152" spans="1:22" s="426" customFormat="1" x14ac:dyDescent="0.25">
      <c r="A152" s="411"/>
      <c r="B152" s="408"/>
      <c r="C152" s="408"/>
      <c r="V152" s="427"/>
    </row>
    <row r="153" spans="1:22" s="426" customFormat="1" x14ac:dyDescent="0.25">
      <c r="A153" s="411"/>
      <c r="B153" s="408"/>
      <c r="C153" s="408"/>
      <c r="V153" s="427"/>
    </row>
    <row r="154" spans="1:22" s="426" customFormat="1" x14ac:dyDescent="0.25">
      <c r="A154" s="411"/>
      <c r="B154" s="408"/>
      <c r="C154" s="408"/>
      <c r="V154" s="427"/>
    </row>
    <row r="155" spans="1:22" s="426" customFormat="1" x14ac:dyDescent="0.25">
      <c r="A155" s="411"/>
      <c r="B155" s="408"/>
      <c r="C155" s="408"/>
      <c r="V155" s="427"/>
    </row>
    <row r="156" spans="1:22" s="426" customFormat="1" x14ac:dyDescent="0.25">
      <c r="A156" s="411"/>
      <c r="B156" s="408"/>
      <c r="C156" s="408"/>
      <c r="V156" s="427"/>
    </row>
    <row r="157" spans="1:22" s="426" customFormat="1" x14ac:dyDescent="0.25">
      <c r="A157" s="411"/>
      <c r="B157" s="408"/>
      <c r="C157" s="408"/>
      <c r="V157" s="427"/>
    </row>
    <row r="158" spans="1:22" s="426" customFormat="1" x14ac:dyDescent="0.25">
      <c r="A158" s="411"/>
      <c r="B158" s="408"/>
      <c r="C158" s="408"/>
      <c r="V158" s="427"/>
    </row>
    <row r="159" spans="1:22" s="426" customFormat="1" x14ac:dyDescent="0.25">
      <c r="A159" s="411"/>
      <c r="B159" s="408"/>
      <c r="C159" s="408"/>
      <c r="V159" s="427"/>
    </row>
    <row r="160" spans="1:22" s="426" customFormat="1" x14ac:dyDescent="0.25">
      <c r="A160" s="411"/>
      <c r="B160" s="408"/>
      <c r="C160" s="408"/>
      <c r="V160" s="427"/>
    </row>
    <row r="161" spans="1:22" s="426" customFormat="1" x14ac:dyDescent="0.25">
      <c r="A161" s="411"/>
      <c r="B161" s="408"/>
      <c r="C161" s="408"/>
      <c r="V161" s="427"/>
    </row>
    <row r="162" spans="1:22" s="426" customFormat="1" x14ac:dyDescent="0.25">
      <c r="A162" s="411"/>
      <c r="B162" s="408"/>
      <c r="C162" s="408"/>
      <c r="V162" s="427"/>
    </row>
    <row r="163" spans="1:22" s="426" customFormat="1" x14ac:dyDescent="0.25">
      <c r="A163" s="411"/>
      <c r="B163" s="408"/>
      <c r="C163" s="408"/>
      <c r="V163" s="427"/>
    </row>
    <row r="164" spans="1:22" s="426" customFormat="1" x14ac:dyDescent="0.25">
      <c r="A164" s="411"/>
      <c r="B164" s="408"/>
      <c r="C164" s="408"/>
      <c r="V164" s="427"/>
    </row>
    <row r="165" spans="1:22" s="426" customFormat="1" x14ac:dyDescent="0.25">
      <c r="A165" s="411"/>
      <c r="B165" s="408"/>
      <c r="C165" s="408"/>
      <c r="V165" s="427"/>
    </row>
    <row r="166" spans="1:22" s="426" customFormat="1" x14ac:dyDescent="0.25">
      <c r="A166" s="411"/>
      <c r="B166" s="408"/>
      <c r="C166" s="408"/>
      <c r="V166" s="427"/>
    </row>
    <row r="167" spans="1:22" s="426" customFormat="1" x14ac:dyDescent="0.25">
      <c r="A167" s="411"/>
      <c r="B167" s="408"/>
      <c r="C167" s="408"/>
      <c r="V167" s="427"/>
    </row>
    <row r="168" spans="1:22" s="426" customFormat="1" x14ac:dyDescent="0.25">
      <c r="A168" s="411"/>
      <c r="B168" s="408"/>
      <c r="C168" s="408"/>
      <c r="V168" s="427"/>
    </row>
    <row r="169" spans="1:22" s="426" customFormat="1" x14ac:dyDescent="0.25">
      <c r="A169" s="411"/>
      <c r="B169" s="408"/>
      <c r="C169" s="408"/>
      <c r="V169" s="427"/>
    </row>
    <row r="170" spans="1:22" s="426" customFormat="1" x14ac:dyDescent="0.25">
      <c r="A170" s="411"/>
      <c r="B170" s="408"/>
      <c r="C170" s="408"/>
      <c r="V170" s="427"/>
    </row>
    <row r="171" spans="1:22" s="426" customFormat="1" x14ac:dyDescent="0.25">
      <c r="A171" s="411"/>
      <c r="B171" s="408"/>
      <c r="C171" s="408"/>
      <c r="V171" s="427"/>
    </row>
    <row r="172" spans="1:22" s="426" customFormat="1" x14ac:dyDescent="0.25">
      <c r="A172" s="411"/>
      <c r="B172" s="408"/>
      <c r="C172" s="408"/>
      <c r="V172" s="427"/>
    </row>
    <row r="173" spans="1:22" s="426" customFormat="1" x14ac:dyDescent="0.25">
      <c r="A173" s="411"/>
      <c r="B173" s="408"/>
      <c r="C173" s="408"/>
      <c r="V173" s="427"/>
    </row>
    <row r="174" spans="1:22" s="426" customFormat="1" x14ac:dyDescent="0.25">
      <c r="A174" s="411"/>
      <c r="B174" s="408"/>
      <c r="C174" s="408"/>
      <c r="V174" s="427"/>
    </row>
    <row r="175" spans="1:22" s="426" customFormat="1" x14ac:dyDescent="0.25">
      <c r="A175" s="411"/>
      <c r="B175" s="408"/>
      <c r="C175" s="408"/>
      <c r="V175" s="427"/>
    </row>
    <row r="176" spans="1:22" s="426" customFormat="1" x14ac:dyDescent="0.25">
      <c r="A176" s="411"/>
      <c r="B176" s="408"/>
      <c r="C176" s="408"/>
      <c r="V176" s="427"/>
    </row>
    <row r="177" spans="1:22" s="426" customFormat="1" x14ac:dyDescent="0.25">
      <c r="A177" s="411"/>
      <c r="B177" s="408"/>
      <c r="C177" s="408"/>
      <c r="V177" s="427"/>
    </row>
    <row r="178" spans="1:22" s="426" customFormat="1" x14ac:dyDescent="0.25">
      <c r="A178" s="411"/>
      <c r="B178" s="408"/>
      <c r="C178" s="408"/>
      <c r="V178" s="427"/>
    </row>
    <row r="179" spans="1:22" s="426" customFormat="1" x14ac:dyDescent="0.25">
      <c r="A179" s="411"/>
      <c r="B179" s="408"/>
      <c r="C179" s="408"/>
      <c r="V179" s="427"/>
    </row>
    <row r="180" spans="1:22" s="426" customFormat="1" x14ac:dyDescent="0.25">
      <c r="A180" s="411"/>
      <c r="B180" s="408"/>
      <c r="C180" s="408"/>
      <c r="V180" s="427"/>
    </row>
    <row r="181" spans="1:22" s="426" customFormat="1" x14ac:dyDescent="0.25">
      <c r="A181" s="411"/>
      <c r="B181" s="408"/>
      <c r="C181" s="408"/>
      <c r="V181" s="427"/>
    </row>
    <row r="182" spans="1:22" s="426" customFormat="1" x14ac:dyDescent="0.25">
      <c r="A182" s="411"/>
      <c r="B182" s="408"/>
      <c r="C182" s="408"/>
      <c r="V182" s="427"/>
    </row>
    <row r="183" spans="1:22" s="426" customFormat="1" x14ac:dyDescent="0.25">
      <c r="A183" s="411"/>
      <c r="B183" s="408"/>
      <c r="C183" s="408"/>
      <c r="V183" s="427"/>
    </row>
    <row r="184" spans="1:22" s="426" customFormat="1" x14ac:dyDescent="0.25">
      <c r="A184" s="411"/>
      <c r="B184" s="408"/>
      <c r="C184" s="408"/>
      <c r="V184" s="427"/>
    </row>
    <row r="185" spans="1:22" s="426" customFormat="1" x14ac:dyDescent="0.25">
      <c r="A185" s="411"/>
      <c r="B185" s="408"/>
      <c r="C185" s="408"/>
      <c r="V185" s="427"/>
    </row>
    <row r="186" spans="1:22" s="426" customFormat="1" x14ac:dyDescent="0.25">
      <c r="A186" s="411"/>
      <c r="B186" s="408"/>
      <c r="C186" s="408"/>
      <c r="V186" s="427"/>
    </row>
    <row r="187" spans="1:22" s="426" customFormat="1" x14ac:dyDescent="0.25">
      <c r="A187" s="411"/>
      <c r="B187" s="408"/>
      <c r="C187" s="408"/>
      <c r="V187" s="427"/>
    </row>
    <row r="188" spans="1:22" s="426" customFormat="1" x14ac:dyDescent="0.25">
      <c r="A188" s="411"/>
      <c r="B188" s="408"/>
      <c r="C188" s="408"/>
      <c r="V188" s="427"/>
    </row>
    <row r="189" spans="1:22" s="426" customFormat="1" x14ac:dyDescent="0.25">
      <c r="A189" s="411"/>
      <c r="B189" s="408"/>
      <c r="C189" s="408"/>
      <c r="V189" s="427"/>
    </row>
    <row r="190" spans="1:22" s="426" customFormat="1" x14ac:dyDescent="0.25">
      <c r="A190" s="411"/>
      <c r="B190" s="408"/>
      <c r="C190" s="408"/>
      <c r="V190" s="427"/>
    </row>
    <row r="191" spans="1:22" s="426" customFormat="1" x14ac:dyDescent="0.25">
      <c r="A191" s="411"/>
      <c r="B191" s="408"/>
      <c r="C191" s="408"/>
      <c r="V191" s="427"/>
    </row>
    <row r="192" spans="1:22" s="426" customFormat="1" x14ac:dyDescent="0.25">
      <c r="A192" s="411"/>
      <c r="B192" s="408"/>
      <c r="C192" s="408"/>
      <c r="V192" s="427"/>
    </row>
    <row r="193" spans="1:22" s="426" customFormat="1" x14ac:dyDescent="0.25">
      <c r="A193" s="411"/>
      <c r="B193" s="408"/>
      <c r="C193" s="408"/>
      <c r="V193" s="427"/>
    </row>
    <row r="194" spans="1:22" s="426" customFormat="1" x14ac:dyDescent="0.25">
      <c r="A194" s="411"/>
      <c r="B194" s="408"/>
      <c r="C194" s="408"/>
      <c r="V194" s="427"/>
    </row>
    <row r="195" spans="1:22" s="426" customFormat="1" x14ac:dyDescent="0.25">
      <c r="A195" s="411"/>
      <c r="B195" s="408"/>
      <c r="C195" s="408"/>
      <c r="V195" s="427"/>
    </row>
    <row r="196" spans="1:22" s="426" customFormat="1" x14ac:dyDescent="0.25">
      <c r="A196" s="411"/>
      <c r="B196" s="408"/>
      <c r="C196" s="408"/>
      <c r="V196" s="427"/>
    </row>
    <row r="197" spans="1:22" s="426" customFormat="1" x14ac:dyDescent="0.25">
      <c r="A197" s="411"/>
      <c r="B197" s="408"/>
      <c r="C197" s="408"/>
      <c r="V197" s="427"/>
    </row>
    <row r="198" spans="1:22" s="426" customFormat="1" x14ac:dyDescent="0.25">
      <c r="A198" s="411"/>
      <c r="B198" s="408"/>
      <c r="C198" s="408"/>
      <c r="V198" s="427"/>
    </row>
    <row r="199" spans="1:22" s="426" customFormat="1" x14ac:dyDescent="0.25">
      <c r="A199" s="411"/>
      <c r="B199" s="408"/>
      <c r="C199" s="408"/>
      <c r="V199" s="427"/>
    </row>
    <row r="200" spans="1:22" s="426" customFormat="1" x14ac:dyDescent="0.25">
      <c r="A200" s="411"/>
      <c r="B200" s="408"/>
      <c r="C200" s="408"/>
      <c r="V200" s="427"/>
    </row>
    <row r="201" spans="1:22" s="426" customFormat="1" x14ac:dyDescent="0.25">
      <c r="A201" s="411"/>
      <c r="B201" s="408"/>
      <c r="C201" s="408"/>
      <c r="V201" s="427"/>
    </row>
    <row r="202" spans="1:22" s="426" customFormat="1" x14ac:dyDescent="0.25">
      <c r="A202" s="411"/>
      <c r="B202" s="408"/>
      <c r="C202" s="408"/>
      <c r="V202" s="427"/>
    </row>
    <row r="203" spans="1:22" s="426" customFormat="1" x14ac:dyDescent="0.25">
      <c r="A203" s="411"/>
      <c r="B203" s="408"/>
      <c r="C203" s="408"/>
      <c r="V203" s="427"/>
    </row>
    <row r="204" spans="1:22" s="426" customFormat="1" x14ac:dyDescent="0.25">
      <c r="A204" s="411"/>
      <c r="B204" s="408"/>
      <c r="C204" s="408"/>
      <c r="V204" s="427"/>
    </row>
    <row r="205" spans="1:22" s="426" customFormat="1" x14ac:dyDescent="0.25">
      <c r="A205" s="411"/>
      <c r="B205" s="408"/>
      <c r="C205" s="408"/>
      <c r="V205" s="427"/>
    </row>
    <row r="206" spans="1:22" s="426" customFormat="1" x14ac:dyDescent="0.25">
      <c r="A206" s="411"/>
      <c r="B206" s="408"/>
      <c r="C206" s="408"/>
      <c r="V206" s="427"/>
    </row>
    <row r="207" spans="1:22" s="426" customFormat="1" x14ac:dyDescent="0.25">
      <c r="A207" s="411"/>
      <c r="B207" s="408"/>
      <c r="C207" s="408"/>
      <c r="V207" s="427"/>
    </row>
    <row r="208" spans="1:22" s="426" customFormat="1" x14ac:dyDescent="0.25">
      <c r="A208" s="411"/>
      <c r="B208" s="408"/>
      <c r="C208" s="408"/>
      <c r="V208" s="427"/>
    </row>
    <row r="209" spans="1:22" s="426" customFormat="1" x14ac:dyDescent="0.25">
      <c r="A209" s="411"/>
      <c r="B209" s="408"/>
      <c r="C209" s="408"/>
      <c r="V209" s="427"/>
    </row>
    <row r="210" spans="1:22" s="426" customFormat="1" x14ac:dyDescent="0.25">
      <c r="A210" s="411"/>
      <c r="B210" s="408"/>
      <c r="C210" s="408"/>
      <c r="V210" s="427"/>
    </row>
    <row r="211" spans="1:22" s="426" customFormat="1" x14ac:dyDescent="0.25">
      <c r="A211" s="411"/>
      <c r="B211" s="408"/>
      <c r="C211" s="408"/>
      <c r="V211" s="427"/>
    </row>
    <row r="212" spans="1:22" s="426" customFormat="1" x14ac:dyDescent="0.25">
      <c r="A212" s="411"/>
      <c r="B212" s="408"/>
      <c r="C212" s="408"/>
      <c r="V212" s="427"/>
    </row>
    <row r="213" spans="1:22" s="426" customFormat="1" x14ac:dyDescent="0.25">
      <c r="A213" s="411"/>
      <c r="B213" s="408"/>
      <c r="C213" s="408"/>
      <c r="V213" s="427"/>
    </row>
    <row r="214" spans="1:22" s="426" customFormat="1" x14ac:dyDescent="0.25">
      <c r="A214" s="411"/>
      <c r="B214" s="408"/>
      <c r="C214" s="408"/>
      <c r="V214" s="427"/>
    </row>
    <row r="215" spans="1:22" s="426" customFormat="1" x14ac:dyDescent="0.25">
      <c r="A215" s="411"/>
      <c r="B215" s="408"/>
      <c r="C215" s="408"/>
      <c r="V215" s="427"/>
    </row>
    <row r="216" spans="1:22" s="426" customFormat="1" x14ac:dyDescent="0.25">
      <c r="A216" s="411"/>
      <c r="B216" s="408"/>
      <c r="C216" s="408"/>
      <c r="V216" s="427"/>
    </row>
    <row r="217" spans="1:22" s="426" customFormat="1" x14ac:dyDescent="0.25">
      <c r="A217" s="411"/>
      <c r="B217" s="408"/>
      <c r="C217" s="408"/>
      <c r="V217" s="427"/>
    </row>
    <row r="218" spans="1:22" s="426" customFormat="1" x14ac:dyDescent="0.25">
      <c r="A218" s="411"/>
      <c r="B218" s="408"/>
      <c r="C218" s="408"/>
      <c r="V218" s="427"/>
    </row>
    <row r="219" spans="1:22" s="426" customFormat="1" x14ac:dyDescent="0.25">
      <c r="A219" s="411"/>
      <c r="B219" s="408"/>
      <c r="C219" s="408"/>
      <c r="V219" s="427"/>
    </row>
    <row r="220" spans="1:22" s="426" customFormat="1" x14ac:dyDescent="0.25">
      <c r="A220" s="411"/>
      <c r="B220" s="408"/>
      <c r="C220" s="408"/>
      <c r="V220" s="427"/>
    </row>
    <row r="221" spans="1:22" s="426" customFormat="1" x14ac:dyDescent="0.25">
      <c r="A221" s="411"/>
      <c r="B221" s="408"/>
      <c r="C221" s="408"/>
      <c r="V221" s="427"/>
    </row>
    <row r="222" spans="1:22" s="426" customFormat="1" x14ac:dyDescent="0.25">
      <c r="A222" s="411"/>
      <c r="B222" s="408"/>
      <c r="C222" s="408"/>
      <c r="V222" s="427"/>
    </row>
    <row r="223" spans="1:22" s="426" customFormat="1" x14ac:dyDescent="0.25">
      <c r="A223" s="411"/>
      <c r="B223" s="408"/>
      <c r="C223" s="408"/>
      <c r="V223" s="427"/>
    </row>
    <row r="224" spans="1:22" s="426" customFormat="1" x14ac:dyDescent="0.25">
      <c r="A224" s="411"/>
      <c r="B224" s="408"/>
      <c r="C224" s="408"/>
      <c r="V224" s="427"/>
    </row>
    <row r="225" spans="1:22" s="426" customFormat="1" x14ac:dyDescent="0.25">
      <c r="A225" s="411"/>
      <c r="B225" s="408"/>
      <c r="C225" s="408"/>
      <c r="V225" s="427"/>
    </row>
    <row r="226" spans="1:22" s="426" customFormat="1" x14ac:dyDescent="0.25">
      <c r="A226" s="411"/>
      <c r="B226" s="408"/>
      <c r="C226" s="408"/>
      <c r="V226" s="427"/>
    </row>
    <row r="227" spans="1:22" s="426" customFormat="1" x14ac:dyDescent="0.25">
      <c r="A227" s="411"/>
      <c r="B227" s="408"/>
      <c r="C227" s="408"/>
      <c r="V227" s="427"/>
    </row>
    <row r="228" spans="1:22" s="426" customFormat="1" x14ac:dyDescent="0.25">
      <c r="A228" s="411"/>
      <c r="B228" s="408"/>
      <c r="C228" s="408"/>
      <c r="V228" s="427"/>
    </row>
    <row r="229" spans="1:22" s="426" customFormat="1" x14ac:dyDescent="0.25">
      <c r="A229" s="411"/>
      <c r="B229" s="408"/>
      <c r="C229" s="408"/>
      <c r="V229" s="427"/>
    </row>
    <row r="230" spans="1:22" s="426" customFormat="1" x14ac:dyDescent="0.25">
      <c r="A230" s="411"/>
      <c r="B230" s="408"/>
      <c r="C230" s="408"/>
      <c r="V230" s="427"/>
    </row>
    <row r="231" spans="1:22" s="426" customFormat="1" x14ac:dyDescent="0.25">
      <c r="A231" s="411"/>
      <c r="B231" s="408"/>
      <c r="C231" s="408"/>
      <c r="V231" s="427"/>
    </row>
    <row r="232" spans="1:22" s="426" customFormat="1" x14ac:dyDescent="0.25">
      <c r="A232" s="411"/>
      <c r="B232" s="408"/>
      <c r="C232" s="408"/>
      <c r="V232" s="427"/>
    </row>
    <row r="233" spans="1:22" s="426" customFormat="1" x14ac:dyDescent="0.25">
      <c r="A233" s="411"/>
      <c r="B233" s="408"/>
      <c r="C233" s="408"/>
      <c r="V233" s="427"/>
    </row>
    <row r="234" spans="1:22" s="426" customFormat="1" x14ac:dyDescent="0.25">
      <c r="A234" s="411"/>
      <c r="B234" s="408"/>
      <c r="C234" s="408"/>
      <c r="V234" s="427"/>
    </row>
    <row r="235" spans="1:22" s="426" customFormat="1" x14ac:dyDescent="0.25">
      <c r="A235" s="411"/>
      <c r="B235" s="408"/>
      <c r="C235" s="408"/>
      <c r="V235" s="427"/>
    </row>
    <row r="236" spans="1:22" s="426" customFormat="1" x14ac:dyDescent="0.25">
      <c r="A236" s="411"/>
      <c r="B236" s="408"/>
      <c r="C236" s="408"/>
      <c r="V236" s="427"/>
    </row>
    <row r="237" spans="1:22" s="426" customFormat="1" x14ac:dyDescent="0.25">
      <c r="A237" s="411"/>
      <c r="B237" s="408"/>
      <c r="C237" s="408"/>
      <c r="V237" s="427"/>
    </row>
    <row r="238" spans="1:22" s="426" customFormat="1" x14ac:dyDescent="0.25">
      <c r="A238" s="411"/>
      <c r="B238" s="408"/>
      <c r="C238" s="408"/>
      <c r="V238" s="427"/>
    </row>
    <row r="239" spans="1:22" s="426" customFormat="1" x14ac:dyDescent="0.25">
      <c r="A239" s="411"/>
      <c r="B239" s="408"/>
      <c r="C239" s="408"/>
      <c r="V239" s="427"/>
    </row>
    <row r="240" spans="1:22" s="426" customFormat="1" x14ac:dyDescent="0.25">
      <c r="A240" s="411"/>
      <c r="B240" s="408"/>
      <c r="C240" s="408"/>
      <c r="V240" s="427"/>
    </row>
    <row r="241" spans="1:22" s="426" customFormat="1" x14ac:dyDescent="0.25">
      <c r="A241" s="411"/>
      <c r="B241" s="408"/>
      <c r="C241" s="408"/>
      <c r="V241" s="427"/>
    </row>
    <row r="242" spans="1:22" s="426" customFormat="1" x14ac:dyDescent="0.25">
      <c r="A242" s="411"/>
      <c r="B242" s="408"/>
      <c r="C242" s="408"/>
      <c r="V242" s="427"/>
    </row>
    <row r="243" spans="1:22" s="426" customFormat="1" x14ac:dyDescent="0.25">
      <c r="A243" s="411"/>
      <c r="B243" s="408"/>
      <c r="C243" s="408"/>
      <c r="V243" s="427"/>
    </row>
    <row r="244" spans="1:22" s="426" customFormat="1" x14ac:dyDescent="0.25">
      <c r="A244" s="411"/>
      <c r="B244" s="408"/>
      <c r="C244" s="408"/>
      <c r="V244" s="427"/>
    </row>
    <row r="245" spans="1:22" s="426" customFormat="1" x14ac:dyDescent="0.25">
      <c r="A245" s="411"/>
      <c r="B245" s="408"/>
      <c r="C245" s="408"/>
      <c r="V245" s="427"/>
    </row>
    <row r="246" spans="1:22" s="426" customFormat="1" x14ac:dyDescent="0.25">
      <c r="A246" s="411"/>
      <c r="B246" s="408"/>
      <c r="C246" s="408"/>
      <c r="V246" s="427"/>
    </row>
    <row r="247" spans="1:22" s="426" customFormat="1" x14ac:dyDescent="0.25">
      <c r="A247" s="411"/>
      <c r="B247" s="408"/>
      <c r="C247" s="408"/>
      <c r="V247" s="427"/>
    </row>
    <row r="248" spans="1:22" s="426" customFormat="1" x14ac:dyDescent="0.25">
      <c r="A248" s="411"/>
      <c r="B248" s="408"/>
      <c r="C248" s="408"/>
      <c r="V248" s="427"/>
    </row>
    <row r="249" spans="1:22" s="426" customFormat="1" x14ac:dyDescent="0.25">
      <c r="A249" s="411"/>
      <c r="B249" s="408"/>
      <c r="C249" s="408"/>
      <c r="V249" s="427"/>
    </row>
    <row r="250" spans="1:22" s="426" customFormat="1" x14ac:dyDescent="0.25">
      <c r="A250" s="411"/>
      <c r="B250" s="408"/>
      <c r="C250" s="408"/>
      <c r="V250" s="427"/>
    </row>
    <row r="251" spans="1:22" s="426" customFormat="1" x14ac:dyDescent="0.25">
      <c r="A251" s="411"/>
      <c r="B251" s="408"/>
      <c r="C251" s="408"/>
      <c r="V251" s="427"/>
    </row>
    <row r="252" spans="1:22" s="426" customFormat="1" x14ac:dyDescent="0.25">
      <c r="A252" s="411"/>
      <c r="B252" s="408"/>
      <c r="C252" s="408"/>
      <c r="V252" s="427"/>
    </row>
    <row r="253" spans="1:22" s="426" customFormat="1" x14ac:dyDescent="0.25">
      <c r="A253" s="411"/>
      <c r="B253" s="408"/>
      <c r="C253" s="408"/>
      <c r="V253" s="427"/>
    </row>
    <row r="254" spans="1:22" s="426" customFormat="1" x14ac:dyDescent="0.25">
      <c r="A254" s="411"/>
      <c r="B254" s="408"/>
      <c r="C254" s="408"/>
      <c r="V254" s="427"/>
    </row>
    <row r="255" spans="1:22" s="426" customFormat="1" x14ac:dyDescent="0.25">
      <c r="A255" s="411"/>
      <c r="B255" s="408"/>
      <c r="C255" s="408"/>
      <c r="V255" s="427"/>
    </row>
    <row r="256" spans="1:22" s="426" customFormat="1" x14ac:dyDescent="0.25">
      <c r="A256" s="411"/>
      <c r="B256" s="408"/>
      <c r="C256" s="408"/>
      <c r="V256" s="427"/>
    </row>
    <row r="257" spans="1:22" s="426" customFormat="1" x14ac:dyDescent="0.25">
      <c r="A257" s="411"/>
      <c r="B257" s="408"/>
      <c r="C257" s="408"/>
      <c r="V257" s="427"/>
    </row>
    <row r="258" spans="1:22" s="426" customFormat="1" x14ac:dyDescent="0.25">
      <c r="A258" s="411"/>
      <c r="B258" s="408"/>
      <c r="C258" s="408"/>
      <c r="V258" s="427"/>
    </row>
    <row r="259" spans="1:22" s="426" customFormat="1" x14ac:dyDescent="0.25">
      <c r="A259" s="411"/>
      <c r="B259" s="408"/>
      <c r="C259" s="408"/>
      <c r="V259" s="427"/>
    </row>
    <row r="260" spans="1:22" s="426" customFormat="1" x14ac:dyDescent="0.25">
      <c r="A260" s="411"/>
      <c r="B260" s="408"/>
      <c r="C260" s="408"/>
      <c r="V260" s="427"/>
    </row>
    <row r="261" spans="1:22" s="426" customFormat="1" x14ac:dyDescent="0.25">
      <c r="A261" s="411"/>
      <c r="B261" s="408"/>
      <c r="C261" s="408"/>
      <c r="V261" s="427"/>
    </row>
    <row r="262" spans="1:22" s="426" customFormat="1" x14ac:dyDescent="0.25">
      <c r="A262" s="411"/>
      <c r="B262" s="408"/>
      <c r="C262" s="408"/>
      <c r="V262" s="427"/>
    </row>
    <row r="263" spans="1:22" s="426" customFormat="1" x14ac:dyDescent="0.25">
      <c r="A263" s="411"/>
      <c r="B263" s="408"/>
      <c r="C263" s="408"/>
      <c r="V263" s="427"/>
    </row>
    <row r="264" spans="1:22" s="426" customFormat="1" x14ac:dyDescent="0.25">
      <c r="A264" s="411"/>
      <c r="B264" s="408"/>
      <c r="C264" s="408"/>
      <c r="V264" s="427"/>
    </row>
    <row r="265" spans="1:22" s="426" customFormat="1" x14ac:dyDescent="0.25">
      <c r="A265" s="411"/>
      <c r="B265" s="408"/>
      <c r="C265" s="408"/>
      <c r="V265" s="427"/>
    </row>
    <row r="266" spans="1:22" s="426" customFormat="1" x14ac:dyDescent="0.25">
      <c r="A266" s="411"/>
      <c r="B266" s="408"/>
      <c r="C266" s="408"/>
      <c r="V266" s="427"/>
    </row>
    <row r="267" spans="1:22" s="426" customFormat="1" x14ac:dyDescent="0.25">
      <c r="A267" s="411"/>
      <c r="B267" s="408"/>
      <c r="C267" s="408"/>
      <c r="V267" s="427"/>
    </row>
    <row r="268" spans="1:22" s="426" customFormat="1" x14ac:dyDescent="0.25">
      <c r="A268" s="411"/>
      <c r="B268" s="408"/>
      <c r="C268" s="408"/>
      <c r="V268" s="427"/>
    </row>
    <row r="269" spans="1:22" s="426" customFormat="1" x14ac:dyDescent="0.25">
      <c r="A269" s="411"/>
      <c r="B269" s="408"/>
      <c r="C269" s="408"/>
      <c r="V269" s="427"/>
    </row>
    <row r="270" spans="1:22" s="426" customFormat="1" x14ac:dyDescent="0.25">
      <c r="A270" s="411"/>
      <c r="B270" s="408"/>
      <c r="C270" s="408"/>
      <c r="V270" s="427"/>
    </row>
    <row r="271" spans="1:22" s="426" customFormat="1" x14ac:dyDescent="0.25">
      <c r="A271" s="411"/>
      <c r="B271" s="408"/>
      <c r="C271" s="408"/>
      <c r="V271" s="427"/>
    </row>
    <row r="272" spans="1:22" s="426" customFormat="1" x14ac:dyDescent="0.25">
      <c r="A272" s="411"/>
      <c r="B272" s="408"/>
      <c r="C272" s="408"/>
      <c r="V272" s="427"/>
    </row>
    <row r="273" spans="1:22" s="426" customFormat="1" x14ac:dyDescent="0.25">
      <c r="A273" s="411"/>
      <c r="B273" s="408"/>
      <c r="C273" s="408"/>
      <c r="V273" s="427"/>
    </row>
    <row r="274" spans="1:22" s="426" customFormat="1" x14ac:dyDescent="0.25">
      <c r="A274" s="411"/>
      <c r="B274" s="408"/>
      <c r="C274" s="408"/>
      <c r="V274" s="427"/>
    </row>
    <row r="275" spans="1:22" s="426" customFormat="1" x14ac:dyDescent="0.25">
      <c r="A275" s="411"/>
      <c r="B275" s="408"/>
      <c r="C275" s="408"/>
      <c r="V275" s="427"/>
    </row>
    <row r="276" spans="1:22" s="426" customFormat="1" x14ac:dyDescent="0.25">
      <c r="A276" s="411"/>
      <c r="B276" s="408"/>
      <c r="C276" s="408"/>
      <c r="V276" s="427"/>
    </row>
    <row r="277" spans="1:22" s="426" customFormat="1" x14ac:dyDescent="0.25">
      <c r="A277" s="411"/>
      <c r="B277" s="408"/>
      <c r="C277" s="408"/>
      <c r="V277" s="427"/>
    </row>
    <row r="278" spans="1:22" s="426" customFormat="1" x14ac:dyDescent="0.25">
      <c r="A278" s="411"/>
      <c r="B278" s="408"/>
      <c r="C278" s="408"/>
      <c r="V278" s="427"/>
    </row>
    <row r="279" spans="1:22" s="426" customFormat="1" x14ac:dyDescent="0.25">
      <c r="A279" s="411"/>
      <c r="B279" s="408"/>
      <c r="C279" s="408"/>
      <c r="V279" s="427"/>
    </row>
    <row r="280" spans="1:22" s="426" customFormat="1" x14ac:dyDescent="0.25">
      <c r="A280" s="411"/>
      <c r="B280" s="408"/>
      <c r="C280" s="408"/>
      <c r="V280" s="427"/>
    </row>
    <row r="281" spans="1:22" s="426" customFormat="1" x14ac:dyDescent="0.25">
      <c r="A281" s="411"/>
      <c r="B281" s="408"/>
      <c r="C281" s="408"/>
      <c r="V281" s="427"/>
    </row>
    <row r="282" spans="1:22" s="426" customFormat="1" x14ac:dyDescent="0.25">
      <c r="A282" s="411"/>
      <c r="B282" s="408"/>
      <c r="C282" s="408"/>
      <c r="V282" s="427"/>
    </row>
    <row r="283" spans="1:22" s="426" customFormat="1" x14ac:dyDescent="0.25">
      <c r="A283" s="411"/>
      <c r="B283" s="408"/>
      <c r="C283" s="408"/>
      <c r="V283" s="427"/>
    </row>
    <row r="284" spans="1:22" s="426" customFormat="1" x14ac:dyDescent="0.25">
      <c r="A284" s="411"/>
      <c r="B284" s="408"/>
      <c r="C284" s="408"/>
      <c r="V284" s="427"/>
    </row>
    <row r="285" spans="1:22" s="426" customFormat="1" x14ac:dyDescent="0.25">
      <c r="A285" s="411"/>
      <c r="B285" s="408"/>
      <c r="C285" s="408"/>
      <c r="V285" s="427"/>
    </row>
    <row r="286" spans="1:22" s="426" customFormat="1" x14ac:dyDescent="0.25">
      <c r="A286" s="411"/>
      <c r="B286" s="408"/>
      <c r="C286" s="408"/>
      <c r="V286" s="427"/>
    </row>
    <row r="287" spans="1:22" s="426" customFormat="1" x14ac:dyDescent="0.25">
      <c r="A287" s="411"/>
      <c r="B287" s="408"/>
      <c r="C287" s="408"/>
      <c r="V287" s="427"/>
    </row>
    <row r="288" spans="1:22" s="426" customFormat="1" x14ac:dyDescent="0.25">
      <c r="A288" s="411"/>
      <c r="B288" s="408"/>
      <c r="C288" s="408"/>
      <c r="V288" s="427"/>
    </row>
    <row r="289" spans="1:22" s="426" customFormat="1" x14ac:dyDescent="0.25">
      <c r="A289" s="411"/>
      <c r="B289" s="408"/>
      <c r="C289" s="408"/>
      <c r="V289" s="427"/>
    </row>
    <row r="290" spans="1:22" s="426" customFormat="1" x14ac:dyDescent="0.25">
      <c r="A290" s="411"/>
      <c r="B290" s="408"/>
      <c r="C290" s="408"/>
      <c r="V290" s="427"/>
    </row>
    <row r="291" spans="1:22" s="426" customFormat="1" x14ac:dyDescent="0.25">
      <c r="A291" s="411"/>
      <c r="B291" s="408"/>
      <c r="C291" s="408"/>
      <c r="V291" s="427"/>
    </row>
    <row r="292" spans="1:22" s="426" customFormat="1" x14ac:dyDescent="0.25">
      <c r="A292" s="411"/>
      <c r="B292" s="408"/>
      <c r="C292" s="408"/>
      <c r="V292" s="427"/>
    </row>
    <row r="293" spans="1:22" s="426" customFormat="1" x14ac:dyDescent="0.25">
      <c r="A293" s="411"/>
      <c r="B293" s="408"/>
      <c r="C293" s="408"/>
      <c r="V293" s="427"/>
    </row>
    <row r="294" spans="1:22" s="426" customFormat="1" x14ac:dyDescent="0.25">
      <c r="A294" s="411"/>
      <c r="B294" s="408"/>
      <c r="C294" s="408"/>
      <c r="V294" s="427"/>
    </row>
    <row r="295" spans="1:22" s="426" customFormat="1" x14ac:dyDescent="0.25">
      <c r="A295" s="411"/>
      <c r="B295" s="408"/>
      <c r="C295" s="408"/>
      <c r="V295" s="427"/>
    </row>
    <row r="296" spans="1:22" s="426" customFormat="1" x14ac:dyDescent="0.25">
      <c r="A296" s="411"/>
      <c r="B296" s="408"/>
      <c r="C296" s="408"/>
      <c r="V296" s="427"/>
    </row>
    <row r="297" spans="1:22" s="426" customFormat="1" x14ac:dyDescent="0.25">
      <c r="A297" s="411"/>
      <c r="B297" s="408"/>
      <c r="C297" s="408"/>
      <c r="V297" s="427"/>
    </row>
    <row r="298" spans="1:22" s="426" customFormat="1" x14ac:dyDescent="0.25">
      <c r="A298" s="411"/>
      <c r="B298" s="408"/>
      <c r="C298" s="408"/>
      <c r="V298" s="427"/>
    </row>
    <row r="299" spans="1:22" s="426" customFormat="1" x14ac:dyDescent="0.25">
      <c r="A299" s="411"/>
      <c r="B299" s="408"/>
      <c r="C299" s="408"/>
      <c r="V299" s="427"/>
    </row>
    <row r="300" spans="1:22" s="426" customFormat="1" x14ac:dyDescent="0.25">
      <c r="A300" s="411"/>
      <c r="B300" s="408"/>
      <c r="C300" s="408"/>
      <c r="V300" s="427"/>
    </row>
    <row r="301" spans="1:22" s="426" customFormat="1" x14ac:dyDescent="0.25">
      <c r="A301" s="411"/>
      <c r="B301" s="408"/>
      <c r="C301" s="408"/>
      <c r="V301" s="427"/>
    </row>
    <row r="302" spans="1:22" s="426" customFormat="1" x14ac:dyDescent="0.25">
      <c r="A302" s="411"/>
      <c r="B302" s="408"/>
      <c r="C302" s="408"/>
      <c r="V302" s="427"/>
    </row>
    <row r="303" spans="1:22" s="426" customFormat="1" x14ac:dyDescent="0.25">
      <c r="A303" s="411"/>
      <c r="B303" s="408"/>
      <c r="C303" s="408"/>
      <c r="V303" s="427"/>
    </row>
    <row r="304" spans="1:22" s="426" customFormat="1" x14ac:dyDescent="0.25">
      <c r="A304" s="411"/>
      <c r="B304" s="408"/>
      <c r="C304" s="408"/>
      <c r="V304" s="427"/>
    </row>
    <row r="305" spans="1:22" s="426" customFormat="1" x14ac:dyDescent="0.25">
      <c r="A305" s="411"/>
      <c r="B305" s="408"/>
      <c r="C305" s="408"/>
      <c r="V305" s="427"/>
    </row>
    <row r="306" spans="1:22" s="426" customFormat="1" x14ac:dyDescent="0.25">
      <c r="A306" s="411"/>
      <c r="B306" s="408"/>
      <c r="C306" s="408"/>
      <c r="V306" s="427"/>
    </row>
    <row r="307" spans="1:22" s="426" customFormat="1" x14ac:dyDescent="0.25">
      <c r="A307" s="411"/>
      <c r="B307" s="408"/>
      <c r="C307" s="408"/>
      <c r="V307" s="427"/>
    </row>
    <row r="308" spans="1:22" s="426" customFormat="1" x14ac:dyDescent="0.25">
      <c r="A308" s="411"/>
      <c r="B308" s="408"/>
      <c r="C308" s="408"/>
      <c r="V308" s="427"/>
    </row>
    <row r="309" spans="1:22" s="426" customFormat="1" x14ac:dyDescent="0.25">
      <c r="A309" s="411"/>
      <c r="B309" s="408"/>
      <c r="C309" s="408"/>
      <c r="V309" s="427"/>
    </row>
    <row r="310" spans="1:22" s="426" customFormat="1" x14ac:dyDescent="0.25">
      <c r="A310" s="411"/>
      <c r="B310" s="408"/>
      <c r="C310" s="408"/>
      <c r="V310" s="427"/>
    </row>
    <row r="311" spans="1:22" s="426" customFormat="1" x14ac:dyDescent="0.25">
      <c r="A311" s="411"/>
      <c r="B311" s="408"/>
      <c r="C311" s="408"/>
      <c r="V311" s="427"/>
    </row>
    <row r="312" spans="1:22" s="426" customFormat="1" x14ac:dyDescent="0.25">
      <c r="A312" s="411"/>
      <c r="B312" s="408"/>
      <c r="C312" s="408"/>
      <c r="V312" s="427"/>
    </row>
    <row r="313" spans="1:22" s="426" customFormat="1" x14ac:dyDescent="0.25">
      <c r="A313" s="411"/>
      <c r="B313" s="408"/>
      <c r="C313" s="408"/>
      <c r="V313" s="427"/>
    </row>
    <row r="314" spans="1:22" s="426" customFormat="1" x14ac:dyDescent="0.25">
      <c r="A314" s="411"/>
      <c r="B314" s="408"/>
      <c r="C314" s="408"/>
      <c r="V314" s="427"/>
    </row>
    <row r="315" spans="1:22" s="426" customFormat="1" x14ac:dyDescent="0.25">
      <c r="A315" s="411"/>
      <c r="B315" s="408"/>
      <c r="C315" s="408"/>
      <c r="V315" s="427"/>
    </row>
    <row r="316" spans="1:22" s="426" customFormat="1" x14ac:dyDescent="0.25">
      <c r="A316" s="411"/>
      <c r="B316" s="408"/>
      <c r="C316" s="408"/>
      <c r="V316" s="427"/>
    </row>
    <row r="317" spans="1:22" s="426" customFormat="1" x14ac:dyDescent="0.25">
      <c r="A317" s="411"/>
      <c r="B317" s="408"/>
      <c r="C317" s="408"/>
      <c r="V317" s="427"/>
    </row>
    <row r="318" spans="1:22" s="426" customFormat="1" x14ac:dyDescent="0.25">
      <c r="A318" s="411"/>
      <c r="B318" s="408"/>
      <c r="C318" s="408"/>
      <c r="V318" s="427"/>
    </row>
    <row r="319" spans="1:22" s="426" customFormat="1" x14ac:dyDescent="0.25">
      <c r="A319" s="411"/>
      <c r="B319" s="408"/>
      <c r="C319" s="408"/>
      <c r="V319" s="427"/>
    </row>
    <row r="320" spans="1:22" s="426" customFormat="1" x14ac:dyDescent="0.25">
      <c r="A320" s="411"/>
      <c r="B320" s="408"/>
      <c r="C320" s="408"/>
      <c r="V320" s="427"/>
    </row>
    <row r="321" spans="1:22" s="426" customFormat="1" x14ac:dyDescent="0.25">
      <c r="A321" s="411"/>
      <c r="B321" s="408"/>
      <c r="C321" s="408"/>
      <c r="V321" s="427"/>
    </row>
    <row r="322" spans="1:22" s="426" customFormat="1" x14ac:dyDescent="0.25">
      <c r="A322" s="411"/>
      <c r="B322" s="408"/>
      <c r="C322" s="408"/>
      <c r="V322" s="427"/>
    </row>
    <row r="323" spans="1:22" s="426" customFormat="1" x14ac:dyDescent="0.25">
      <c r="A323" s="411"/>
      <c r="B323" s="408"/>
      <c r="C323" s="408"/>
      <c r="V323" s="427"/>
    </row>
    <row r="324" spans="1:22" s="426" customFormat="1" x14ac:dyDescent="0.25">
      <c r="A324" s="411"/>
      <c r="B324" s="408"/>
      <c r="C324" s="408"/>
      <c r="V324" s="427"/>
    </row>
    <row r="325" spans="1:22" s="426" customFormat="1" x14ac:dyDescent="0.25">
      <c r="A325" s="411"/>
      <c r="B325" s="408"/>
      <c r="C325" s="408"/>
      <c r="V325" s="427"/>
    </row>
    <row r="326" spans="1:22" s="426" customFormat="1" x14ac:dyDescent="0.25">
      <c r="A326" s="411"/>
      <c r="B326" s="408"/>
      <c r="C326" s="408"/>
      <c r="V326" s="427"/>
    </row>
    <row r="327" spans="1:22" s="426" customFormat="1" x14ac:dyDescent="0.25">
      <c r="A327" s="411"/>
      <c r="B327" s="408"/>
      <c r="C327" s="408"/>
      <c r="V327" s="427"/>
    </row>
    <row r="328" spans="1:22" s="426" customFormat="1" x14ac:dyDescent="0.25">
      <c r="A328" s="411"/>
      <c r="B328" s="408"/>
      <c r="C328" s="408"/>
      <c r="V328" s="427"/>
    </row>
    <row r="329" spans="1:22" s="426" customFormat="1" x14ac:dyDescent="0.25">
      <c r="A329" s="411"/>
      <c r="B329" s="408"/>
      <c r="C329" s="408"/>
      <c r="V329" s="427"/>
    </row>
    <row r="330" spans="1:22" s="426" customFormat="1" x14ac:dyDescent="0.25">
      <c r="A330" s="411"/>
      <c r="B330" s="408"/>
      <c r="C330" s="408"/>
      <c r="V330" s="427"/>
    </row>
    <row r="331" spans="1:22" s="426" customFormat="1" x14ac:dyDescent="0.25">
      <c r="A331" s="411"/>
      <c r="B331" s="408"/>
      <c r="C331" s="408"/>
      <c r="V331" s="427"/>
    </row>
    <row r="332" spans="1:22" s="426" customFormat="1" x14ac:dyDescent="0.25">
      <c r="A332" s="411"/>
      <c r="B332" s="408"/>
      <c r="C332" s="408"/>
      <c r="V332" s="427"/>
    </row>
    <row r="333" spans="1:22" s="426" customFormat="1" x14ac:dyDescent="0.25">
      <c r="A333" s="411"/>
      <c r="B333" s="408"/>
      <c r="C333" s="408"/>
      <c r="V333" s="427"/>
    </row>
    <row r="334" spans="1:22" s="426" customFormat="1" x14ac:dyDescent="0.25">
      <c r="A334" s="411"/>
      <c r="B334" s="408"/>
      <c r="C334" s="408"/>
      <c r="V334" s="427"/>
    </row>
    <row r="335" spans="1:22" s="426" customFormat="1" x14ac:dyDescent="0.25">
      <c r="A335" s="411"/>
      <c r="B335" s="408"/>
      <c r="C335" s="408"/>
      <c r="V335" s="427"/>
    </row>
    <row r="336" spans="1:22" s="426" customFormat="1" x14ac:dyDescent="0.25">
      <c r="A336" s="411"/>
      <c r="B336" s="408"/>
      <c r="C336" s="408"/>
      <c r="V336" s="427"/>
    </row>
    <row r="337" spans="1:22" s="426" customFormat="1" x14ac:dyDescent="0.25">
      <c r="A337" s="411"/>
      <c r="B337" s="408"/>
      <c r="C337" s="408"/>
      <c r="V337" s="427"/>
    </row>
    <row r="338" spans="1:22" s="426" customFormat="1" x14ac:dyDescent="0.25">
      <c r="A338" s="411"/>
      <c r="B338" s="408"/>
      <c r="C338" s="408"/>
      <c r="V338" s="427"/>
    </row>
    <row r="339" spans="1:22" s="426" customFormat="1" x14ac:dyDescent="0.25">
      <c r="A339" s="411"/>
      <c r="B339" s="408"/>
      <c r="C339" s="408"/>
      <c r="V339" s="427"/>
    </row>
    <row r="340" spans="1:22" s="426" customFormat="1" x14ac:dyDescent="0.25">
      <c r="A340" s="411"/>
      <c r="B340" s="408"/>
      <c r="C340" s="408"/>
      <c r="V340" s="427"/>
    </row>
    <row r="341" spans="1:22" s="426" customFormat="1" x14ac:dyDescent="0.25">
      <c r="A341" s="411"/>
      <c r="B341" s="408"/>
      <c r="C341" s="408"/>
      <c r="V341" s="427"/>
    </row>
    <row r="342" spans="1:22" s="426" customFormat="1" x14ac:dyDescent="0.25">
      <c r="A342" s="411"/>
      <c r="B342" s="408"/>
      <c r="C342" s="408"/>
      <c r="V342" s="427"/>
    </row>
    <row r="343" spans="1:22" s="426" customFormat="1" x14ac:dyDescent="0.25">
      <c r="A343" s="411"/>
      <c r="B343" s="408"/>
      <c r="C343" s="408"/>
      <c r="V343" s="427"/>
    </row>
    <row r="344" spans="1:22" s="426" customFormat="1" x14ac:dyDescent="0.25">
      <c r="A344" s="411"/>
      <c r="B344" s="408"/>
      <c r="C344" s="408"/>
      <c r="V344" s="427"/>
    </row>
    <row r="345" spans="1:22" s="426" customFormat="1" x14ac:dyDescent="0.25">
      <c r="A345" s="411"/>
      <c r="B345" s="408"/>
      <c r="C345" s="408"/>
      <c r="V345" s="427"/>
    </row>
    <row r="346" spans="1:22" s="426" customFormat="1" x14ac:dyDescent="0.25">
      <c r="A346" s="411"/>
      <c r="B346" s="408"/>
      <c r="C346" s="408"/>
      <c r="V346" s="427"/>
    </row>
    <row r="347" spans="1:22" s="426" customFormat="1" x14ac:dyDescent="0.25">
      <c r="A347" s="411"/>
      <c r="B347" s="408"/>
      <c r="C347" s="408"/>
      <c r="V347" s="427"/>
    </row>
    <row r="348" spans="1:22" s="426" customFormat="1" x14ac:dyDescent="0.25">
      <c r="A348" s="411"/>
      <c r="B348" s="408"/>
      <c r="C348" s="408"/>
      <c r="V348" s="427"/>
    </row>
    <row r="349" spans="1:22" s="426" customFormat="1" x14ac:dyDescent="0.25">
      <c r="A349" s="411"/>
      <c r="B349" s="408"/>
      <c r="C349" s="408"/>
      <c r="V349" s="427"/>
    </row>
    <row r="350" spans="1:22" s="426" customFormat="1" x14ac:dyDescent="0.25">
      <c r="A350" s="411"/>
      <c r="B350" s="408"/>
      <c r="C350" s="408"/>
      <c r="V350" s="427"/>
    </row>
    <row r="351" spans="1:22" s="426" customFormat="1" x14ac:dyDescent="0.25">
      <c r="A351" s="411"/>
      <c r="B351" s="408"/>
      <c r="C351" s="408"/>
      <c r="V351" s="427"/>
    </row>
    <row r="352" spans="1:22" s="426" customFormat="1" x14ac:dyDescent="0.25">
      <c r="A352" s="411"/>
      <c r="B352" s="408"/>
      <c r="C352" s="408"/>
      <c r="V352" s="427"/>
    </row>
    <row r="353" spans="1:22" s="426" customFormat="1" x14ac:dyDescent="0.25">
      <c r="A353" s="411"/>
      <c r="B353" s="408"/>
      <c r="C353" s="408"/>
      <c r="V353" s="427"/>
    </row>
    <row r="354" spans="1:22" s="426" customFormat="1" x14ac:dyDescent="0.25">
      <c r="A354" s="411"/>
      <c r="B354" s="408"/>
      <c r="C354" s="408"/>
      <c r="V354" s="427"/>
    </row>
    <row r="355" spans="1:22" s="426" customFormat="1" x14ac:dyDescent="0.25">
      <c r="A355" s="411"/>
      <c r="B355" s="408"/>
      <c r="C355" s="408"/>
      <c r="V355" s="427"/>
    </row>
    <row r="356" spans="1:22" s="426" customFormat="1" x14ac:dyDescent="0.25">
      <c r="A356" s="411"/>
      <c r="B356" s="408"/>
      <c r="C356" s="408"/>
      <c r="V356" s="427"/>
    </row>
    <row r="357" spans="1:22" s="426" customFormat="1" x14ac:dyDescent="0.25">
      <c r="A357" s="411"/>
      <c r="B357" s="408"/>
      <c r="C357" s="408"/>
      <c r="V357" s="427"/>
    </row>
    <row r="358" spans="1:22" s="426" customFormat="1" x14ac:dyDescent="0.25">
      <c r="A358" s="411"/>
      <c r="B358" s="408"/>
      <c r="C358" s="408"/>
      <c r="V358" s="427"/>
    </row>
    <row r="359" spans="1:22" s="426" customFormat="1" x14ac:dyDescent="0.25">
      <c r="A359" s="411"/>
      <c r="B359" s="408"/>
      <c r="C359" s="408"/>
      <c r="V359" s="427"/>
    </row>
    <row r="360" spans="1:22" s="426" customFormat="1" x14ac:dyDescent="0.25">
      <c r="A360" s="411"/>
      <c r="B360" s="408"/>
      <c r="C360" s="408"/>
      <c r="V360" s="427"/>
    </row>
    <row r="361" spans="1:22" s="426" customFormat="1" x14ac:dyDescent="0.25">
      <c r="A361" s="411"/>
      <c r="B361" s="408"/>
      <c r="C361" s="408"/>
      <c r="V361" s="427"/>
    </row>
    <row r="362" spans="1:22" s="426" customFormat="1" x14ac:dyDescent="0.25">
      <c r="A362" s="411"/>
      <c r="B362" s="408"/>
      <c r="C362" s="408"/>
      <c r="V362" s="427"/>
    </row>
    <row r="363" spans="1:22" s="426" customFormat="1" x14ac:dyDescent="0.25">
      <c r="A363" s="411"/>
      <c r="B363" s="408"/>
      <c r="C363" s="408"/>
      <c r="V363" s="427"/>
    </row>
    <row r="364" spans="1:22" s="426" customFormat="1" x14ac:dyDescent="0.25">
      <c r="A364" s="411"/>
      <c r="B364" s="408"/>
      <c r="C364" s="408"/>
      <c r="V364" s="427"/>
    </row>
    <row r="365" spans="1:22" s="426" customFormat="1" x14ac:dyDescent="0.25">
      <c r="A365" s="411"/>
      <c r="B365" s="408"/>
      <c r="C365" s="408"/>
      <c r="V365" s="427"/>
    </row>
    <row r="366" spans="1:22" s="426" customFormat="1" x14ac:dyDescent="0.25">
      <c r="A366" s="411"/>
      <c r="B366" s="408"/>
      <c r="C366" s="408"/>
      <c r="V366" s="427"/>
    </row>
    <row r="367" spans="1:22" s="426" customFormat="1" x14ac:dyDescent="0.25">
      <c r="A367" s="411"/>
      <c r="B367" s="408"/>
      <c r="C367" s="408"/>
      <c r="V367" s="427"/>
    </row>
    <row r="368" spans="1:22" s="426" customFormat="1" x14ac:dyDescent="0.25">
      <c r="A368" s="411"/>
      <c r="B368" s="408"/>
      <c r="C368" s="408"/>
      <c r="V368" s="427"/>
    </row>
    <row r="369" spans="1:22" s="426" customFormat="1" x14ac:dyDescent="0.25">
      <c r="A369" s="411"/>
      <c r="B369" s="408"/>
      <c r="C369" s="408"/>
      <c r="V369" s="427"/>
    </row>
    <row r="370" spans="1:22" s="426" customFormat="1" x14ac:dyDescent="0.25">
      <c r="A370" s="411"/>
      <c r="B370" s="408"/>
      <c r="C370" s="408"/>
      <c r="V370" s="427"/>
    </row>
    <row r="371" spans="1:22" s="426" customFormat="1" x14ac:dyDescent="0.25">
      <c r="A371" s="411"/>
      <c r="B371" s="408"/>
      <c r="C371" s="408"/>
      <c r="V371" s="427"/>
    </row>
    <row r="372" spans="1:22" s="426" customFormat="1" x14ac:dyDescent="0.25">
      <c r="A372" s="411"/>
      <c r="B372" s="408"/>
      <c r="C372" s="408"/>
      <c r="V372" s="427"/>
    </row>
    <row r="373" spans="1:22" s="426" customFormat="1" x14ac:dyDescent="0.25">
      <c r="A373" s="411"/>
      <c r="B373" s="408"/>
      <c r="C373" s="408"/>
      <c r="V373" s="427"/>
    </row>
    <row r="374" spans="1:22" s="426" customFormat="1" x14ac:dyDescent="0.25">
      <c r="A374" s="411"/>
      <c r="B374" s="408"/>
      <c r="C374" s="408"/>
      <c r="V374" s="427"/>
    </row>
    <row r="375" spans="1:22" s="426" customFormat="1" x14ac:dyDescent="0.25">
      <c r="A375" s="411"/>
      <c r="B375" s="408"/>
      <c r="C375" s="408"/>
      <c r="V375" s="427"/>
    </row>
    <row r="376" spans="1:22" s="426" customFormat="1" x14ac:dyDescent="0.25">
      <c r="A376" s="411"/>
      <c r="B376" s="408"/>
      <c r="C376" s="408"/>
      <c r="V376" s="427"/>
    </row>
    <row r="377" spans="1:22" s="426" customFormat="1" x14ac:dyDescent="0.25">
      <c r="A377" s="411"/>
      <c r="B377" s="408"/>
      <c r="C377" s="408"/>
      <c r="V377" s="427"/>
    </row>
    <row r="378" spans="1:22" s="426" customFormat="1" x14ac:dyDescent="0.25">
      <c r="A378" s="411"/>
      <c r="B378" s="408"/>
      <c r="C378" s="408"/>
      <c r="V378" s="427"/>
    </row>
    <row r="379" spans="1:22" s="426" customFormat="1" x14ac:dyDescent="0.25">
      <c r="A379" s="411"/>
      <c r="B379" s="408"/>
      <c r="C379" s="408"/>
      <c r="V379" s="427"/>
    </row>
    <row r="380" spans="1:22" s="426" customFormat="1" x14ac:dyDescent="0.25">
      <c r="A380" s="411"/>
      <c r="B380" s="408"/>
      <c r="C380" s="408"/>
      <c r="V380" s="427"/>
    </row>
    <row r="381" spans="1:22" s="426" customFormat="1" x14ac:dyDescent="0.25">
      <c r="A381" s="411"/>
      <c r="B381" s="408"/>
      <c r="C381" s="408"/>
      <c r="V381" s="427"/>
    </row>
    <row r="382" spans="1:22" s="426" customFormat="1" x14ac:dyDescent="0.25">
      <c r="A382" s="411"/>
      <c r="B382" s="408"/>
      <c r="C382" s="408"/>
      <c r="V382" s="427"/>
    </row>
    <row r="383" spans="1:22" s="426" customFormat="1" x14ac:dyDescent="0.25">
      <c r="A383" s="411"/>
      <c r="B383" s="408"/>
      <c r="C383" s="408"/>
      <c r="V383" s="427"/>
    </row>
    <row r="384" spans="1:22" s="426" customFormat="1" x14ac:dyDescent="0.25">
      <c r="A384" s="411"/>
      <c r="B384" s="408"/>
      <c r="C384" s="408"/>
      <c r="V384" s="427"/>
    </row>
    <row r="385" spans="1:22" s="426" customFormat="1" x14ac:dyDescent="0.25">
      <c r="A385" s="411"/>
      <c r="B385" s="408"/>
      <c r="C385" s="408"/>
      <c r="V385" s="427"/>
    </row>
    <row r="386" spans="1:22" s="426" customFormat="1" x14ac:dyDescent="0.25">
      <c r="A386" s="411"/>
      <c r="B386" s="408"/>
      <c r="C386" s="408"/>
      <c r="V386" s="427"/>
    </row>
    <row r="387" spans="1:22" s="426" customFormat="1" x14ac:dyDescent="0.25">
      <c r="A387" s="411"/>
      <c r="B387" s="408"/>
      <c r="C387" s="408"/>
      <c r="V387" s="427"/>
    </row>
    <row r="388" spans="1:22" s="426" customFormat="1" x14ac:dyDescent="0.25">
      <c r="A388" s="411"/>
      <c r="B388" s="408"/>
      <c r="C388" s="408"/>
      <c r="V388" s="427"/>
    </row>
    <row r="389" spans="1:22" s="426" customFormat="1" x14ac:dyDescent="0.25">
      <c r="A389" s="411"/>
      <c r="B389" s="408"/>
      <c r="C389" s="408"/>
      <c r="V389" s="427"/>
    </row>
    <row r="390" spans="1:22" s="426" customFormat="1" x14ac:dyDescent="0.25">
      <c r="A390" s="411"/>
      <c r="B390" s="408"/>
      <c r="C390" s="408"/>
      <c r="V390" s="427"/>
    </row>
    <row r="391" spans="1:22" s="426" customFormat="1" x14ac:dyDescent="0.25">
      <c r="A391" s="411"/>
      <c r="B391" s="408"/>
      <c r="C391" s="408"/>
      <c r="V391" s="427"/>
    </row>
  </sheetData>
  <mergeCells count="13">
    <mergeCell ref="E49:F49"/>
    <mergeCell ref="L109:N109"/>
    <mergeCell ref="L106:N106"/>
    <mergeCell ref="R6:T6"/>
    <mergeCell ref="R30:T31"/>
    <mergeCell ref="Q39:S39"/>
    <mergeCell ref="R46:S46"/>
    <mergeCell ref="D7:N7"/>
    <mergeCell ref="D9:N9"/>
    <mergeCell ref="D11:N11"/>
    <mergeCell ref="S49:U49"/>
    <mergeCell ref="R57:T57"/>
    <mergeCell ref="R91:T91"/>
  </mergeCells>
  <phoneticPr fontId="0" type="noConversion"/>
  <pageMargins left="0.78740157499999996" right="0.78740157499999996" top="0.984251969" bottom="0.984251969" header="0.49212598499999999" footer="0.49212598499999999"/>
  <pageSetup paperSize="9" orientation="portrait" horizontalDpi="4294967294" r:id="rId1"/>
  <headerFooter alignWithMargins="0"/>
  <ignoredErrors>
    <ignoredError sqref="O15:O17 Q14 R6 O39:O42 K46 O46 R46 U46 S45 L45 H48:H49 H46 D49 S49 O49 J49 R30 J22 H22 J24 M24 K21 O22 O24 Q22 R21 O60 O66 O68 R57 H106 J106 L106 L109 J109 H109 J112 H112 H116 J116 J118:J121 H118:H120 O100:O102 J75 O74 M71 J72 H72 H75 J77 H78 H82:H84 O84 I83" unlockedFormula="1"/>
    <ignoredError sqref="O6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L272"/>
  <sheetViews>
    <sheetView workbookViewId="0">
      <selection activeCell="N13" sqref="N13"/>
    </sheetView>
  </sheetViews>
  <sheetFormatPr defaultRowHeight="15.75" x14ac:dyDescent="0.25"/>
  <cols>
    <col min="2" max="2" width="4.125" customWidth="1"/>
    <col min="3" max="3" width="2.375" customWidth="1"/>
    <col min="5" max="5" width="4.5" customWidth="1"/>
    <col min="8" max="8" width="2.875" customWidth="1"/>
    <col min="9" max="9" width="2.375" customWidth="1"/>
    <col min="10" max="10" width="14.375" customWidth="1"/>
    <col min="11" max="11" width="2.125" customWidth="1"/>
    <col min="12" max="12" width="3.625" customWidth="1"/>
  </cols>
  <sheetData>
    <row r="1" spans="1:18" s="5" customFormat="1" x14ac:dyDescent="0.25"/>
    <row r="2" spans="1:18" s="2" customFormat="1" ht="20.25" x14ac:dyDescent="0.3">
      <c r="A2" s="7" t="s">
        <v>0</v>
      </c>
      <c r="B2" s="7"/>
      <c r="C2" s="7"/>
    </row>
    <row r="3" spans="1:18" s="2" customFormat="1" x14ac:dyDescent="0.25">
      <c r="A3" s="65" t="s">
        <v>34</v>
      </c>
      <c r="B3" s="65"/>
      <c r="C3" s="65"/>
      <c r="D3" s="11"/>
      <c r="E3" s="11"/>
      <c r="F3" s="11"/>
      <c r="G3" s="11"/>
      <c r="H3" s="11"/>
      <c r="I3" s="11"/>
      <c r="J3" s="11"/>
      <c r="K3" s="66"/>
      <c r="L3" s="66"/>
      <c r="M3" s="66"/>
      <c r="N3" s="66"/>
      <c r="O3" s="66"/>
      <c r="P3" s="66"/>
      <c r="Q3" s="66"/>
      <c r="R3" s="66"/>
    </row>
    <row r="4" spans="1:18" s="2" customFormat="1" ht="18" customHeight="1" thickBot="1" x14ac:dyDescent="0.35">
      <c r="A4" s="6" t="s">
        <v>37</v>
      </c>
      <c r="B4" s="6"/>
      <c r="C4" s="6"/>
      <c r="D4" s="22"/>
      <c r="E4" s="22"/>
      <c r="F4" s="22"/>
      <c r="G4" s="22"/>
      <c r="H4" s="22"/>
      <c r="I4" s="22"/>
      <c r="J4" s="63" t="s">
        <v>45</v>
      </c>
      <c r="K4" s="5"/>
      <c r="L4" s="63"/>
      <c r="M4" s="98">
        <f>M22</f>
        <v>7773.2309089481696</v>
      </c>
      <c r="N4" s="73"/>
      <c r="O4" s="5"/>
      <c r="P4" s="4"/>
      <c r="Q4" s="5"/>
      <c r="R4" s="5"/>
    </row>
    <row r="5" spans="1:18" s="2" customFormat="1" ht="16.5" customHeight="1" thickBot="1" x14ac:dyDescent="0.35">
      <c r="A5" s="71" t="s">
        <v>39</v>
      </c>
      <c r="B5" s="9"/>
      <c r="C5" s="9"/>
      <c r="J5" s="72">
        <v>10000</v>
      </c>
      <c r="P5" s="3"/>
    </row>
    <row r="6" spans="1:18" s="2" customFormat="1" ht="11.25" customHeight="1" thickBot="1" x14ac:dyDescent="0.35">
      <c r="A6" s="68"/>
      <c r="J6" s="23"/>
      <c r="P6" s="3"/>
    </row>
    <row r="7" spans="1:18" s="2" customFormat="1" ht="15.75" customHeight="1" thickBot="1" x14ac:dyDescent="0.35">
      <c r="A7" s="69" t="s">
        <v>22</v>
      </c>
      <c r="B7" s="13"/>
      <c r="C7" s="13"/>
      <c r="J7" s="103">
        <v>6.5</v>
      </c>
      <c r="K7" s="13" t="s">
        <v>2</v>
      </c>
      <c r="L7" s="13"/>
      <c r="P7" s="3"/>
    </row>
    <row r="8" spans="1:18" s="2" customFormat="1" ht="9" customHeight="1" thickBot="1" x14ac:dyDescent="0.35">
      <c r="A8" s="68"/>
      <c r="J8" s="23"/>
      <c r="O8" s="8"/>
      <c r="P8" s="3"/>
    </row>
    <row r="9" spans="1:18" s="2" customFormat="1" ht="16.5" customHeight="1" thickBot="1" x14ac:dyDescent="0.35">
      <c r="A9" s="70" t="s">
        <v>23</v>
      </c>
      <c r="B9" s="28"/>
      <c r="C9" s="28"/>
      <c r="D9" s="16"/>
      <c r="E9" s="16"/>
      <c r="F9" s="16"/>
      <c r="J9" s="52">
        <v>4</v>
      </c>
      <c r="K9" s="12" t="s">
        <v>10</v>
      </c>
      <c r="L9" s="12"/>
      <c r="P9" s="3"/>
    </row>
    <row r="10" spans="1:18" s="2" customFormat="1" x14ac:dyDescent="0.25">
      <c r="A10" s="39"/>
      <c r="B10" s="39"/>
      <c r="C10" s="39"/>
      <c r="D10" s="39"/>
      <c r="E10" s="39"/>
      <c r="F10" s="39"/>
      <c r="G10" s="40"/>
      <c r="H10" s="40"/>
      <c r="I10" s="40"/>
      <c r="J10" s="40"/>
      <c r="K10" s="40"/>
      <c r="L10" s="40"/>
      <c r="M10" s="40"/>
      <c r="N10" s="40"/>
      <c r="O10" s="40"/>
      <c r="P10" s="40"/>
      <c r="Q10" s="40"/>
      <c r="R10" s="40"/>
    </row>
    <row r="11" spans="1:18" s="2" customFormat="1" ht="18.75" x14ac:dyDescent="0.3">
      <c r="A11" s="35" t="s">
        <v>11</v>
      </c>
      <c r="B11" s="109" t="s">
        <v>54</v>
      </c>
      <c r="C11" s="88"/>
      <c r="D11" s="36"/>
      <c r="E11" s="16"/>
      <c r="F11" s="16"/>
      <c r="G11" s="43" t="s">
        <v>14</v>
      </c>
      <c r="H11" s="43"/>
      <c r="I11" s="43"/>
      <c r="J11" s="16"/>
      <c r="K11" s="16"/>
      <c r="L11" s="16"/>
      <c r="M11" s="16"/>
      <c r="N11" s="16"/>
      <c r="O11" s="16"/>
      <c r="P11" s="16"/>
      <c r="Q11" s="25"/>
    </row>
    <row r="12" spans="1:18" s="2" customFormat="1" ht="20.25" x14ac:dyDescent="0.3">
      <c r="A12" s="32" t="s">
        <v>28</v>
      </c>
      <c r="B12" s="31"/>
      <c r="C12" s="31"/>
      <c r="D12" s="17"/>
      <c r="E12" s="16"/>
      <c r="F12" s="25" t="s">
        <v>26</v>
      </c>
      <c r="J12" s="102">
        <f>J7</f>
        <v>6.5</v>
      </c>
      <c r="K12" s="25" t="s">
        <v>53</v>
      </c>
      <c r="L12" s="87">
        <v>100</v>
      </c>
      <c r="M12" s="99"/>
      <c r="N12" s="25"/>
      <c r="O12" s="42"/>
      <c r="P12" s="16"/>
      <c r="Q12" s="25"/>
    </row>
    <row r="13" spans="1:18" s="2" customFormat="1" ht="20.25" x14ac:dyDescent="0.3">
      <c r="A13" s="15" t="s">
        <v>5</v>
      </c>
      <c r="B13" s="29"/>
      <c r="C13" s="29"/>
      <c r="D13" s="17"/>
      <c r="E13" s="16"/>
      <c r="G13" s="26" t="s">
        <v>25</v>
      </c>
      <c r="H13" s="26"/>
      <c r="I13" s="26"/>
      <c r="J13" s="24">
        <f>J7/100</f>
        <v>6.5000000000000002E-2</v>
      </c>
      <c r="K13" s="16"/>
      <c r="L13" s="16"/>
      <c r="M13" s="16"/>
      <c r="N13" s="16"/>
      <c r="O13" s="16"/>
      <c r="P13" s="16"/>
      <c r="Q13" s="16"/>
    </row>
    <row r="14" spans="1:18" s="2" customFormat="1" ht="18.75" x14ac:dyDescent="0.3">
      <c r="A14" s="108" t="s">
        <v>6</v>
      </c>
      <c r="B14" s="29"/>
      <c r="C14" s="29"/>
      <c r="D14" s="17"/>
      <c r="E14" s="16"/>
      <c r="F14" s="16"/>
      <c r="G14" s="27" t="s">
        <v>16</v>
      </c>
      <c r="H14" s="27"/>
      <c r="I14" s="27"/>
      <c r="J14" s="76">
        <f>J5</f>
        <v>10000</v>
      </c>
      <c r="K14" s="25"/>
      <c r="L14" s="25"/>
      <c r="M14" s="25"/>
      <c r="N14" s="25"/>
      <c r="O14" s="25"/>
      <c r="P14" s="16"/>
      <c r="Q14" s="25"/>
    </row>
    <row r="15" spans="1:18" s="2" customFormat="1" ht="18.75" x14ac:dyDescent="0.3">
      <c r="A15" s="112" t="s">
        <v>7</v>
      </c>
      <c r="B15" s="29"/>
      <c r="C15" s="29"/>
      <c r="D15" s="17"/>
      <c r="E15" s="16"/>
      <c r="F15" s="16"/>
      <c r="G15" s="33" t="s">
        <v>9</v>
      </c>
      <c r="H15" s="33"/>
      <c r="I15" s="33"/>
      <c r="J15" s="44">
        <f>J9</f>
        <v>4</v>
      </c>
      <c r="K15" s="25"/>
      <c r="L15" s="25"/>
      <c r="M15" s="25"/>
      <c r="N15" s="25"/>
      <c r="O15" s="25"/>
      <c r="P15" s="16"/>
      <c r="Q15" s="25"/>
    </row>
    <row r="16" spans="1:18" s="2" customFormat="1" ht="18.75" x14ac:dyDescent="0.3">
      <c r="A16" s="110" t="s">
        <v>55</v>
      </c>
      <c r="B16" s="45"/>
      <c r="C16" s="45"/>
      <c r="D16" s="20"/>
      <c r="E16" s="16"/>
      <c r="F16" s="16"/>
      <c r="G16" s="33"/>
      <c r="H16" s="33"/>
      <c r="I16" s="33"/>
      <c r="J16" s="44"/>
      <c r="K16" s="25"/>
      <c r="L16" s="25"/>
      <c r="M16" s="25"/>
      <c r="N16" s="25"/>
      <c r="O16" s="25"/>
      <c r="P16" s="16"/>
      <c r="Q16" s="25"/>
    </row>
    <row r="17" spans="1:142" s="2" customFormat="1" ht="18.75" x14ac:dyDescent="0.3">
      <c r="A17" s="41"/>
      <c r="B17" s="41"/>
      <c r="C17" s="41"/>
      <c r="D17" s="41"/>
      <c r="E17" s="41"/>
      <c r="F17" s="64" t="s">
        <v>35</v>
      </c>
      <c r="G17" s="41"/>
      <c r="H17" s="41"/>
      <c r="I17" s="41"/>
      <c r="J17" s="41"/>
      <c r="K17" s="41"/>
      <c r="L17" s="41"/>
      <c r="M17" s="41"/>
      <c r="N17" s="41"/>
      <c r="O17" s="41"/>
      <c r="P17" s="41"/>
      <c r="Q17" s="41"/>
      <c r="R17" s="41"/>
    </row>
    <row r="18" spans="1:142" s="2" customFormat="1" x14ac:dyDescent="0.25">
      <c r="A18" s="37" t="s">
        <v>29</v>
      </c>
      <c r="B18" s="51" t="s">
        <v>3</v>
      </c>
      <c r="C18" s="51"/>
      <c r="D18" s="56" t="s">
        <v>30</v>
      </c>
      <c r="E18" s="80"/>
      <c r="F18" s="14"/>
      <c r="G18" s="14"/>
      <c r="H18" s="14"/>
      <c r="I18" s="100">
        <f>J9</f>
        <v>4</v>
      </c>
      <c r="J18" s="101" t="s">
        <v>48</v>
      </c>
      <c r="K18" s="80"/>
      <c r="L18" s="14"/>
      <c r="M18" s="14"/>
      <c r="N18" s="53">
        <f>J9</f>
        <v>4</v>
      </c>
    </row>
    <row r="19" spans="1:142" s="2" customFormat="1" ht="18.75" x14ac:dyDescent="0.3">
      <c r="A19" s="31" t="s">
        <v>15</v>
      </c>
      <c r="B19" s="31"/>
      <c r="C19" s="31"/>
      <c r="D19" s="75">
        <f>J5</f>
        <v>10000</v>
      </c>
      <c r="E19" s="74" t="s">
        <v>40</v>
      </c>
      <c r="F19" s="58" t="s">
        <v>41</v>
      </c>
      <c r="G19" s="59">
        <f>J7/100</f>
        <v>6.5000000000000002E-2</v>
      </c>
      <c r="H19" s="107" t="s">
        <v>18</v>
      </c>
      <c r="I19" s="20"/>
      <c r="J19" s="75">
        <f>J5</f>
        <v>10000</v>
      </c>
      <c r="K19" s="57" t="s">
        <v>42</v>
      </c>
      <c r="L19" s="58" t="s">
        <v>27</v>
      </c>
      <c r="M19" s="62">
        <f>J7/100+1</f>
        <v>1.0649999999999999</v>
      </c>
      <c r="N19" s="60" t="s">
        <v>18</v>
      </c>
    </row>
    <row r="20" spans="1:142" s="2" customFormat="1" ht="18.75" x14ac:dyDescent="0.3">
      <c r="A20" s="31"/>
      <c r="B20" s="31"/>
      <c r="C20" s="31"/>
      <c r="D20" s="76"/>
      <c r="E20" s="76"/>
      <c r="F20" s="83"/>
      <c r="G20" s="34"/>
      <c r="H20" s="34"/>
      <c r="I20" s="34"/>
      <c r="J20" s="86"/>
      <c r="K20" s="61"/>
      <c r="L20" s="61"/>
      <c r="M20" s="76"/>
      <c r="N20" s="78"/>
      <c r="O20" s="34"/>
      <c r="P20" s="79"/>
      <c r="Q20" s="61"/>
    </row>
    <row r="21" spans="1:142" s="2" customFormat="1" ht="13.5" customHeight="1" thickBot="1" x14ac:dyDescent="0.3">
      <c r="A21" s="56" t="s">
        <v>32</v>
      </c>
      <c r="B21" s="14"/>
      <c r="C21" s="14"/>
      <c r="D21" s="89">
        <f>J9</f>
        <v>4</v>
      </c>
      <c r="E21" s="85"/>
      <c r="F21" s="38" t="s">
        <v>46</v>
      </c>
      <c r="L21" s="38" t="s">
        <v>47</v>
      </c>
    </row>
    <row r="22" spans="1:142" s="2" customFormat="1" ht="15.75" customHeight="1" thickBot="1" x14ac:dyDescent="0.35">
      <c r="A22" s="75">
        <f>J5</f>
        <v>10000</v>
      </c>
      <c r="B22" s="93" t="s">
        <v>43</v>
      </c>
      <c r="C22" s="92" t="s">
        <v>17</v>
      </c>
      <c r="D22" s="90">
        <f>(1+J7/100)</f>
        <v>1.0649999999999999</v>
      </c>
      <c r="E22" s="82"/>
      <c r="F22" s="94">
        <f>J5</f>
        <v>10000</v>
      </c>
      <c r="G22" s="104" t="s">
        <v>20</v>
      </c>
      <c r="H22" s="104" t="s">
        <v>38</v>
      </c>
      <c r="I22" s="105" t="s">
        <v>17</v>
      </c>
      <c r="J22" s="106">
        <f>(1+J7/100)^J9</f>
        <v>1.2864663506249996</v>
      </c>
      <c r="K22" s="30"/>
      <c r="L22" s="96" t="s">
        <v>44</v>
      </c>
      <c r="M22" s="97">
        <f>J5/(1+J7/100)^J9</f>
        <v>7773.2309089481696</v>
      </c>
      <c r="O22" s="16"/>
      <c r="P22" s="3"/>
    </row>
    <row r="23" spans="1:142" s="2" customFormat="1" x14ac:dyDescent="0.25"/>
    <row r="24" spans="1:142" s="2" customFormat="1" x14ac:dyDescent="0.25">
      <c r="P24" s="3"/>
    </row>
    <row r="25" spans="1:142" s="2" customFormat="1" x14ac:dyDescent="0.25">
      <c r="P25" s="3"/>
    </row>
    <row r="26" spans="1:142" s="2" customFormat="1" x14ac:dyDescent="0.25">
      <c r="P26" s="3"/>
    </row>
    <row r="27" spans="1:142" x14ac:dyDescent="0.2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row>
    <row r="28" spans="1:142" ht="20.25" x14ac:dyDescent="0.3">
      <c r="A28" s="7"/>
      <c r="B28" s="7"/>
      <c r="C28" s="7"/>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row>
    <row r="29" spans="1:142" x14ac:dyDescent="0.25">
      <c r="A29" s="65"/>
      <c r="B29" s="65"/>
      <c r="C29" s="65"/>
      <c r="D29" s="11"/>
      <c r="E29" s="11"/>
      <c r="F29" s="11"/>
      <c r="G29" s="11"/>
      <c r="H29" s="11"/>
      <c r="I29" s="11"/>
      <c r="J29" s="11"/>
      <c r="K29" s="66"/>
      <c r="L29" s="66"/>
      <c r="M29" s="66"/>
      <c r="N29" s="66"/>
      <c r="O29" s="66"/>
      <c r="P29" s="66"/>
      <c r="Q29" s="66"/>
      <c r="R29" s="66"/>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row>
    <row r="30" spans="1:142" ht="21" thickBot="1" x14ac:dyDescent="0.35">
      <c r="A30" s="6"/>
      <c r="B30" s="6"/>
      <c r="C30" s="6"/>
      <c r="D30" s="22"/>
      <c r="E30" s="22"/>
      <c r="F30" s="22"/>
      <c r="G30" s="22"/>
      <c r="H30" s="22"/>
      <c r="I30" s="22"/>
      <c r="J30" s="63"/>
      <c r="K30" s="5"/>
      <c r="L30" s="63"/>
      <c r="M30" s="98"/>
      <c r="N30" s="73"/>
      <c r="O30" s="5"/>
      <c r="P30" s="4"/>
      <c r="Q30" s="5"/>
      <c r="R30" s="5"/>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row>
    <row r="31" spans="1:142" ht="21" thickBot="1" x14ac:dyDescent="0.35">
      <c r="A31" s="71"/>
      <c r="B31" s="9"/>
      <c r="C31" s="9"/>
      <c r="D31" s="2"/>
      <c r="E31" s="2"/>
      <c r="F31" s="2"/>
      <c r="G31" s="2"/>
      <c r="H31" s="2"/>
      <c r="I31" s="2"/>
      <c r="J31" s="72"/>
      <c r="K31" s="2"/>
      <c r="L31" s="2"/>
      <c r="M31" s="2"/>
      <c r="N31" s="2"/>
      <c r="O31" s="2"/>
      <c r="P31" s="3"/>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row>
    <row r="32" spans="1:142" ht="19.5" thickBot="1" x14ac:dyDescent="0.35">
      <c r="A32" s="68"/>
      <c r="B32" s="2"/>
      <c r="C32" s="2"/>
      <c r="D32" s="2"/>
      <c r="E32" s="2"/>
      <c r="F32" s="2"/>
      <c r="G32" s="2"/>
      <c r="H32" s="2"/>
      <c r="I32" s="2"/>
      <c r="J32" s="23"/>
      <c r="K32" s="2"/>
      <c r="L32" s="2"/>
      <c r="M32" s="2"/>
      <c r="N32" s="2"/>
      <c r="O32" s="2"/>
      <c r="P32" s="3"/>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row>
    <row r="33" spans="1:142" ht="21" thickBot="1" x14ac:dyDescent="0.35">
      <c r="A33" s="69"/>
      <c r="B33" s="13"/>
      <c r="C33" s="13"/>
      <c r="D33" s="2"/>
      <c r="E33" s="2"/>
      <c r="F33" s="2"/>
      <c r="G33" s="2"/>
      <c r="H33" s="2"/>
      <c r="I33" s="2"/>
      <c r="J33" s="103"/>
      <c r="K33" s="13"/>
      <c r="L33" s="13"/>
      <c r="M33" s="2"/>
      <c r="N33" s="2"/>
      <c r="O33" s="2"/>
      <c r="P33" s="3"/>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row>
    <row r="34" spans="1:142" ht="19.5" thickBot="1" x14ac:dyDescent="0.35">
      <c r="A34" s="68"/>
      <c r="B34" s="2"/>
      <c r="C34" s="2"/>
      <c r="D34" s="2"/>
      <c r="E34" s="2"/>
      <c r="F34" s="2"/>
      <c r="G34" s="2"/>
      <c r="H34" s="2"/>
      <c r="I34" s="2"/>
      <c r="J34" s="23"/>
      <c r="K34" s="2"/>
      <c r="L34" s="2"/>
      <c r="M34" s="2"/>
      <c r="N34" s="2"/>
      <c r="O34" s="8"/>
      <c r="P34" s="3"/>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row>
    <row r="35" spans="1:142" ht="21" thickBot="1" x14ac:dyDescent="0.35">
      <c r="A35" s="70"/>
      <c r="B35" s="28"/>
      <c r="C35" s="28"/>
      <c r="D35" s="16"/>
      <c r="E35" s="16"/>
      <c r="F35" s="16"/>
      <c r="G35" s="2"/>
      <c r="H35" s="2"/>
      <c r="I35" s="2"/>
      <c r="J35" s="52"/>
      <c r="K35" s="12"/>
      <c r="L35" s="12"/>
      <c r="M35" s="2"/>
      <c r="N35" s="2"/>
      <c r="O35" s="2"/>
      <c r="P35" s="3"/>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row>
    <row r="36" spans="1:142" x14ac:dyDescent="0.25">
      <c r="A36" s="39"/>
      <c r="B36" s="39"/>
      <c r="C36" s="39"/>
      <c r="D36" s="39"/>
      <c r="E36" s="39"/>
      <c r="F36" s="39"/>
      <c r="G36" s="40"/>
      <c r="H36" s="40"/>
      <c r="I36" s="40"/>
      <c r="J36" s="40"/>
      <c r="K36" s="40"/>
      <c r="L36" s="40"/>
      <c r="M36" s="40"/>
      <c r="N36" s="40"/>
      <c r="O36" s="40"/>
      <c r="P36" s="40"/>
      <c r="Q36" s="40"/>
      <c r="R36" s="40"/>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row>
    <row r="37" spans="1:142" ht="18.75" x14ac:dyDescent="0.3">
      <c r="A37" s="35"/>
      <c r="B37" s="88"/>
      <c r="C37" s="88"/>
      <c r="D37" s="36"/>
      <c r="E37" s="16"/>
      <c r="F37" s="16"/>
      <c r="G37" s="43"/>
      <c r="H37" s="43"/>
      <c r="I37" s="43"/>
      <c r="J37" s="16"/>
      <c r="K37" s="16"/>
      <c r="L37" s="16"/>
      <c r="M37" s="16"/>
      <c r="N37" s="16"/>
      <c r="O37" s="16"/>
      <c r="P37" s="16"/>
      <c r="Q37" s="25"/>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row>
    <row r="38" spans="1:142" ht="20.25" x14ac:dyDescent="0.3">
      <c r="A38" s="32"/>
      <c r="B38" s="31"/>
      <c r="C38" s="31"/>
      <c r="D38" s="17"/>
      <c r="E38" s="16"/>
      <c r="F38" s="25"/>
      <c r="G38" s="2"/>
      <c r="H38" s="2"/>
      <c r="I38" s="2"/>
      <c r="J38" s="102"/>
      <c r="K38" s="25"/>
      <c r="L38" s="87"/>
      <c r="M38" s="99"/>
      <c r="N38" s="25"/>
      <c r="O38" s="42"/>
      <c r="P38" s="16"/>
      <c r="Q38" s="25"/>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row>
    <row r="39" spans="1:142" ht="20.25" x14ac:dyDescent="0.3">
      <c r="A39" s="15"/>
      <c r="B39" s="29"/>
      <c r="C39" s="29"/>
      <c r="D39" s="17"/>
      <c r="E39" s="16"/>
      <c r="F39" s="2"/>
      <c r="G39" s="26"/>
      <c r="H39" s="26"/>
      <c r="I39" s="26"/>
      <c r="J39" s="24"/>
      <c r="K39" s="16"/>
      <c r="L39" s="16"/>
      <c r="M39" s="16"/>
      <c r="N39" s="16"/>
      <c r="O39" s="16"/>
      <c r="P39" s="16"/>
      <c r="Q39" s="16"/>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row>
    <row r="40" spans="1:142" ht="18.75" x14ac:dyDescent="0.3">
      <c r="A40" s="15"/>
      <c r="B40" s="29"/>
      <c r="C40" s="29"/>
      <c r="D40" s="17"/>
      <c r="E40" s="16"/>
      <c r="F40" s="16"/>
      <c r="G40" s="27"/>
      <c r="H40" s="27"/>
      <c r="I40" s="27"/>
      <c r="J40" s="76"/>
      <c r="K40" s="25"/>
      <c r="L40" s="25"/>
      <c r="M40" s="25"/>
      <c r="N40" s="25"/>
      <c r="O40" s="25"/>
      <c r="P40" s="16"/>
      <c r="Q40" s="25"/>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row>
    <row r="41" spans="1:142" ht="18.75" x14ac:dyDescent="0.3">
      <c r="A41" s="18"/>
      <c r="B41" s="45"/>
      <c r="C41" s="45"/>
      <c r="D41" s="20"/>
      <c r="E41" s="16"/>
      <c r="F41" s="16"/>
      <c r="G41" s="33"/>
      <c r="H41" s="33"/>
      <c r="I41" s="33"/>
      <c r="J41" s="44"/>
      <c r="K41" s="25"/>
      <c r="L41" s="25"/>
      <c r="M41" s="25"/>
      <c r="N41" s="25"/>
      <c r="O41" s="25"/>
      <c r="P41" s="16"/>
      <c r="Q41" s="25"/>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row>
    <row r="42" spans="1:142" ht="18.75" x14ac:dyDescent="0.3">
      <c r="A42" s="41"/>
      <c r="B42" s="41"/>
      <c r="C42" s="41"/>
      <c r="D42" s="41"/>
      <c r="E42" s="41"/>
      <c r="F42" s="64"/>
      <c r="G42" s="41"/>
      <c r="H42" s="41"/>
      <c r="I42" s="41"/>
      <c r="J42" s="41"/>
      <c r="K42" s="41"/>
      <c r="L42" s="41"/>
      <c r="M42" s="41"/>
      <c r="N42" s="41"/>
      <c r="O42" s="41"/>
      <c r="P42" s="41"/>
      <c r="Q42" s="41"/>
      <c r="R42" s="41"/>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row>
    <row r="43" spans="1:142" x14ac:dyDescent="0.25">
      <c r="A43" s="37"/>
      <c r="B43" s="51"/>
      <c r="C43" s="51"/>
      <c r="D43" s="56"/>
      <c r="E43" s="80"/>
      <c r="F43" s="14"/>
      <c r="G43" s="14"/>
      <c r="H43" s="14"/>
      <c r="I43" s="100"/>
      <c r="J43" s="101"/>
      <c r="K43" s="80"/>
      <c r="L43" s="14"/>
      <c r="M43" s="14"/>
      <c r="N43" s="53"/>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row>
    <row r="44" spans="1:142" ht="18.75" x14ac:dyDescent="0.3">
      <c r="A44" s="31"/>
      <c r="B44" s="31"/>
      <c r="C44" s="31"/>
      <c r="D44" s="75"/>
      <c r="E44" s="74"/>
      <c r="F44" s="58"/>
      <c r="G44" s="59"/>
      <c r="H44" s="92"/>
      <c r="I44" s="20"/>
      <c r="J44" s="75"/>
      <c r="K44" s="57"/>
      <c r="L44" s="58"/>
      <c r="M44" s="62"/>
      <c r="N44" s="60"/>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row>
    <row r="45" spans="1:142" ht="18.75" x14ac:dyDescent="0.3">
      <c r="A45" s="31"/>
      <c r="B45" s="31"/>
      <c r="C45" s="31"/>
      <c r="D45" s="76"/>
      <c r="E45" s="76"/>
      <c r="F45" s="83"/>
      <c r="G45" s="34"/>
      <c r="H45" s="34"/>
      <c r="I45" s="34"/>
      <c r="J45" s="86"/>
      <c r="K45" s="61"/>
      <c r="L45" s="61"/>
      <c r="M45" s="76"/>
      <c r="N45" s="78"/>
      <c r="O45" s="34"/>
      <c r="P45" s="79"/>
      <c r="Q45" s="61"/>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row>
    <row r="46" spans="1:142" ht="16.5" thickBot="1" x14ac:dyDescent="0.3">
      <c r="A46" s="56"/>
      <c r="B46" s="14"/>
      <c r="C46" s="14"/>
      <c r="D46" s="89"/>
      <c r="E46" s="85"/>
      <c r="F46" s="38"/>
      <c r="G46" s="2"/>
      <c r="H46" s="2"/>
      <c r="I46" s="2"/>
      <c r="J46" s="2"/>
      <c r="K46" s="2"/>
      <c r="L46" s="38"/>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row>
    <row r="47" spans="1:142" ht="19.5" thickBot="1" x14ac:dyDescent="0.35">
      <c r="A47" s="75"/>
      <c r="B47" s="93"/>
      <c r="C47" s="92"/>
      <c r="D47" s="90"/>
      <c r="E47" s="82"/>
      <c r="F47" s="94"/>
      <c r="G47" s="104"/>
      <c r="H47" s="104"/>
      <c r="I47" s="105"/>
      <c r="J47" s="106"/>
      <c r="K47" s="30"/>
      <c r="L47" s="96"/>
      <c r="M47" s="97"/>
      <c r="N47" s="2"/>
      <c r="O47" s="16"/>
      <c r="P47" s="3"/>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row>
    <row r="48" spans="1:142"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row>
    <row r="49" spans="1:142" x14ac:dyDescent="0.25">
      <c r="A49" s="2"/>
      <c r="B49" s="2"/>
      <c r="C49" s="2"/>
      <c r="D49" s="2"/>
      <c r="E49" s="2"/>
      <c r="F49" s="2"/>
      <c r="G49" s="2"/>
      <c r="H49" s="2"/>
      <c r="I49" s="2"/>
      <c r="J49" s="2"/>
      <c r="K49" s="2"/>
      <c r="L49" s="2"/>
      <c r="M49" s="2"/>
      <c r="N49" s="2"/>
      <c r="O49" s="2"/>
      <c r="P49" s="3"/>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row>
    <row r="50" spans="1:142" x14ac:dyDescent="0.25">
      <c r="A50" s="2"/>
      <c r="B50" s="2"/>
      <c r="C50" s="2"/>
      <c r="D50" s="2"/>
      <c r="E50" s="2"/>
      <c r="F50" s="2"/>
      <c r="G50" s="2"/>
      <c r="H50" s="2"/>
      <c r="I50" s="2"/>
      <c r="J50" s="2"/>
      <c r="K50" s="2"/>
      <c r="L50" s="2"/>
      <c r="M50" s="2"/>
      <c r="N50" s="2"/>
      <c r="O50" s="2"/>
      <c r="P50" s="3"/>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row>
    <row r="51" spans="1:142" x14ac:dyDescent="0.25">
      <c r="A51" s="2"/>
      <c r="B51" s="2"/>
      <c r="C51" s="2"/>
      <c r="D51" s="2"/>
      <c r="E51" s="2"/>
      <c r="F51" s="2"/>
      <c r="G51" s="2"/>
      <c r="H51" s="2"/>
      <c r="I51" s="2"/>
      <c r="J51" s="2"/>
      <c r="K51" s="2"/>
      <c r="L51" s="2"/>
      <c r="M51" s="2"/>
      <c r="N51" s="2"/>
      <c r="O51" s="2"/>
      <c r="P51" s="3"/>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row>
    <row r="52" spans="1:142" x14ac:dyDescent="0.2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row>
    <row r="53" spans="1:142" ht="20.25" x14ac:dyDescent="0.3">
      <c r="A53" s="7"/>
      <c r="B53" s="7"/>
      <c r="C53" s="7"/>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row>
    <row r="54" spans="1:142" x14ac:dyDescent="0.25">
      <c r="A54" s="65"/>
      <c r="B54" s="65"/>
      <c r="C54" s="65"/>
      <c r="D54" s="11"/>
      <c r="E54" s="11"/>
      <c r="F54" s="11"/>
      <c r="G54" s="11"/>
      <c r="H54" s="11"/>
      <c r="I54" s="11"/>
      <c r="J54" s="11"/>
      <c r="K54" s="66"/>
      <c r="L54" s="66"/>
      <c r="M54" s="66"/>
      <c r="N54" s="66"/>
      <c r="O54" s="66"/>
      <c r="P54" s="66"/>
      <c r="Q54" s="66"/>
      <c r="R54" s="66"/>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row>
    <row r="55" spans="1:142" ht="21" thickBot="1" x14ac:dyDescent="0.35">
      <c r="A55" s="6"/>
      <c r="B55" s="6"/>
      <c r="C55" s="6"/>
      <c r="D55" s="22"/>
      <c r="E55" s="22"/>
      <c r="F55" s="22"/>
      <c r="G55" s="22"/>
      <c r="H55" s="22"/>
      <c r="I55" s="22"/>
      <c r="J55" s="63"/>
      <c r="K55" s="5"/>
      <c r="L55" s="63"/>
      <c r="M55" s="98"/>
      <c r="N55" s="73"/>
      <c r="O55" s="5"/>
      <c r="P55" s="4"/>
      <c r="Q55" s="5"/>
      <c r="R55" s="5"/>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row>
    <row r="56" spans="1:142" ht="21" thickBot="1" x14ac:dyDescent="0.35">
      <c r="A56" s="71"/>
      <c r="B56" s="9"/>
      <c r="C56" s="9"/>
      <c r="D56" s="2"/>
      <c r="E56" s="2"/>
      <c r="F56" s="2"/>
      <c r="G56" s="2"/>
      <c r="H56" s="2"/>
      <c r="I56" s="2"/>
      <c r="J56" s="72"/>
      <c r="K56" s="2"/>
      <c r="L56" s="2"/>
      <c r="M56" s="2"/>
      <c r="N56" s="2"/>
      <c r="O56" s="2"/>
      <c r="P56" s="3"/>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row>
    <row r="57" spans="1:142" ht="19.5" thickBot="1" x14ac:dyDescent="0.35">
      <c r="A57" s="68"/>
      <c r="B57" s="2"/>
      <c r="C57" s="2"/>
      <c r="D57" s="2"/>
      <c r="E57" s="2"/>
      <c r="F57" s="2"/>
      <c r="G57" s="2"/>
      <c r="H57" s="2"/>
      <c r="I57" s="2"/>
      <c r="J57" s="23"/>
      <c r="K57" s="2"/>
      <c r="L57" s="2"/>
      <c r="M57" s="2"/>
      <c r="N57" s="2"/>
      <c r="O57" s="2"/>
      <c r="P57" s="3"/>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row>
    <row r="58" spans="1:142" ht="21" thickBot="1" x14ac:dyDescent="0.35">
      <c r="A58" s="69"/>
      <c r="B58" s="13"/>
      <c r="C58" s="13"/>
      <c r="D58" s="2"/>
      <c r="E58" s="2"/>
      <c r="F58" s="2"/>
      <c r="G58" s="2"/>
      <c r="H58" s="2"/>
      <c r="I58" s="2"/>
      <c r="J58" s="103"/>
      <c r="K58" s="13"/>
      <c r="L58" s="13"/>
      <c r="M58" s="2"/>
      <c r="N58" s="2"/>
      <c r="O58" s="2"/>
      <c r="P58" s="3"/>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row>
    <row r="59" spans="1:142" ht="19.5" thickBot="1" x14ac:dyDescent="0.35">
      <c r="A59" s="68"/>
      <c r="B59" s="2"/>
      <c r="C59" s="2"/>
      <c r="D59" s="2"/>
      <c r="E59" s="2"/>
      <c r="F59" s="2"/>
      <c r="G59" s="2"/>
      <c r="H59" s="2"/>
      <c r="I59" s="2"/>
      <c r="J59" s="23"/>
      <c r="K59" s="2"/>
      <c r="L59" s="2"/>
      <c r="M59" s="2"/>
      <c r="N59" s="2"/>
      <c r="O59" s="8"/>
      <c r="P59" s="3"/>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row>
    <row r="60" spans="1:142" ht="21" thickBot="1" x14ac:dyDescent="0.35">
      <c r="A60" s="70"/>
      <c r="B60" s="28"/>
      <c r="C60" s="28"/>
      <c r="D60" s="16"/>
      <c r="E60" s="16"/>
      <c r="F60" s="16"/>
      <c r="G60" s="2"/>
      <c r="H60" s="2"/>
      <c r="I60" s="2"/>
      <c r="J60" s="52"/>
      <c r="K60" s="12"/>
      <c r="L60" s="12"/>
      <c r="M60" s="2"/>
      <c r="N60" s="2"/>
      <c r="O60" s="2"/>
      <c r="P60" s="3"/>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row>
    <row r="61" spans="1:142" x14ac:dyDescent="0.25">
      <c r="A61" s="39"/>
      <c r="B61" s="39"/>
      <c r="C61" s="39"/>
      <c r="D61" s="39"/>
      <c r="E61" s="39"/>
      <c r="F61" s="39"/>
      <c r="G61" s="40"/>
      <c r="H61" s="40"/>
      <c r="I61" s="40"/>
      <c r="J61" s="40"/>
      <c r="K61" s="40"/>
      <c r="L61" s="40"/>
      <c r="M61" s="40"/>
      <c r="N61" s="40"/>
      <c r="O61" s="40"/>
      <c r="P61" s="40"/>
      <c r="Q61" s="40"/>
      <c r="R61" s="40"/>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row>
    <row r="62" spans="1:142" ht="18.75" x14ac:dyDescent="0.3">
      <c r="A62" s="35"/>
      <c r="B62" s="88"/>
      <c r="C62" s="88"/>
      <c r="D62" s="36"/>
      <c r="E62" s="16"/>
      <c r="F62" s="16"/>
      <c r="G62" s="43"/>
      <c r="H62" s="43"/>
      <c r="I62" s="43"/>
      <c r="J62" s="16"/>
      <c r="K62" s="16"/>
      <c r="L62" s="16"/>
      <c r="M62" s="16"/>
      <c r="N62" s="16"/>
      <c r="O62" s="16"/>
      <c r="P62" s="16"/>
      <c r="Q62" s="25"/>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row>
    <row r="63" spans="1:142" ht="20.25" x14ac:dyDescent="0.3">
      <c r="A63" s="32"/>
      <c r="B63" s="31"/>
      <c r="C63" s="31"/>
      <c r="D63" s="17"/>
      <c r="E63" s="16"/>
      <c r="F63" s="25"/>
      <c r="G63" s="2"/>
      <c r="H63" s="2"/>
      <c r="I63" s="2"/>
      <c r="J63" s="102"/>
      <c r="K63" s="25"/>
      <c r="L63" s="87"/>
      <c r="M63" s="99"/>
      <c r="N63" s="25"/>
      <c r="O63" s="42"/>
      <c r="P63" s="16"/>
      <c r="Q63" s="25"/>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row>
    <row r="64" spans="1:142" ht="20.25" x14ac:dyDescent="0.3">
      <c r="A64" s="15"/>
      <c r="B64" s="29"/>
      <c r="C64" s="29"/>
      <c r="D64" s="17"/>
      <c r="E64" s="16"/>
      <c r="F64" s="2"/>
      <c r="G64" s="26"/>
      <c r="H64" s="26"/>
      <c r="I64" s="26"/>
      <c r="J64" s="24"/>
      <c r="K64" s="16"/>
      <c r="L64" s="16"/>
      <c r="M64" s="16"/>
      <c r="N64" s="16"/>
      <c r="O64" s="16"/>
      <c r="P64" s="16"/>
      <c r="Q64" s="16"/>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row>
    <row r="65" spans="1:142" ht="18.75" x14ac:dyDescent="0.3">
      <c r="A65" s="15"/>
      <c r="B65" s="29"/>
      <c r="C65" s="29"/>
      <c r="D65" s="17"/>
      <c r="E65" s="16"/>
      <c r="F65" s="16"/>
      <c r="G65" s="27"/>
      <c r="H65" s="27"/>
      <c r="I65" s="27"/>
      <c r="J65" s="76"/>
      <c r="K65" s="25"/>
      <c r="L65" s="25"/>
      <c r="M65" s="25"/>
      <c r="N65" s="25"/>
      <c r="O65" s="25"/>
      <c r="P65" s="16"/>
      <c r="Q65" s="25"/>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row>
    <row r="66" spans="1:142" ht="18.75" x14ac:dyDescent="0.3">
      <c r="A66" s="18"/>
      <c r="B66" s="45"/>
      <c r="C66" s="45"/>
      <c r="D66" s="20"/>
      <c r="E66" s="16"/>
      <c r="F66" s="16"/>
      <c r="G66" s="33"/>
      <c r="H66" s="33"/>
      <c r="I66" s="33"/>
      <c r="J66" s="44"/>
      <c r="K66" s="25"/>
      <c r="L66" s="25"/>
      <c r="M66" s="25"/>
      <c r="N66" s="25"/>
      <c r="O66" s="25"/>
      <c r="P66" s="16"/>
      <c r="Q66" s="25"/>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row>
    <row r="67" spans="1:142" ht="18.75" x14ac:dyDescent="0.3">
      <c r="A67" s="41"/>
      <c r="B67" s="41"/>
      <c r="C67" s="41"/>
      <c r="D67" s="41"/>
      <c r="E67" s="41"/>
      <c r="F67" s="64"/>
      <c r="G67" s="41"/>
      <c r="H67" s="41"/>
      <c r="I67" s="41"/>
      <c r="J67" s="41"/>
      <c r="K67" s="41"/>
      <c r="L67" s="41"/>
      <c r="M67" s="41"/>
      <c r="N67" s="41"/>
      <c r="O67" s="41"/>
      <c r="P67" s="41"/>
      <c r="Q67" s="41"/>
      <c r="R67" s="41"/>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row>
    <row r="68" spans="1:142" x14ac:dyDescent="0.25">
      <c r="A68" s="37"/>
      <c r="B68" s="51"/>
      <c r="C68" s="51"/>
      <c r="D68" s="56"/>
      <c r="E68" s="80"/>
      <c r="F68" s="14"/>
      <c r="G68" s="14"/>
      <c r="H68" s="14"/>
      <c r="I68" s="100"/>
      <c r="J68" s="101"/>
      <c r="K68" s="80"/>
      <c r="L68" s="14"/>
      <c r="M68" s="14"/>
      <c r="N68" s="53"/>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row>
    <row r="69" spans="1:142" ht="18.75" x14ac:dyDescent="0.3">
      <c r="A69" s="31"/>
      <c r="B69" s="31"/>
      <c r="C69" s="31"/>
      <c r="D69" s="75"/>
      <c r="E69" s="74"/>
      <c r="F69" s="58"/>
      <c r="G69" s="59"/>
      <c r="H69" s="92"/>
      <c r="I69" s="20"/>
      <c r="J69" s="75"/>
      <c r="K69" s="57"/>
      <c r="L69" s="58"/>
      <c r="M69" s="62"/>
      <c r="N69" s="60"/>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row>
    <row r="70" spans="1:142" ht="18.75" x14ac:dyDescent="0.3">
      <c r="A70" s="31"/>
      <c r="B70" s="31"/>
      <c r="C70" s="31"/>
      <c r="D70" s="76"/>
      <c r="E70" s="76"/>
      <c r="F70" s="83"/>
      <c r="G70" s="34"/>
      <c r="H70" s="34"/>
      <c r="I70" s="34"/>
      <c r="J70" s="86"/>
      <c r="K70" s="61"/>
      <c r="L70" s="61"/>
      <c r="M70" s="76"/>
      <c r="N70" s="78"/>
      <c r="O70" s="34"/>
      <c r="P70" s="79"/>
      <c r="Q70" s="61"/>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row>
    <row r="71" spans="1:142" ht="16.5" thickBot="1" x14ac:dyDescent="0.3">
      <c r="A71" s="56"/>
      <c r="B71" s="14"/>
      <c r="C71" s="14"/>
      <c r="D71" s="89"/>
      <c r="E71" s="85"/>
      <c r="F71" s="38"/>
      <c r="G71" s="2"/>
      <c r="H71" s="2"/>
      <c r="I71" s="2"/>
      <c r="J71" s="2"/>
      <c r="K71" s="2"/>
      <c r="L71" s="38"/>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row>
    <row r="72" spans="1:142" ht="19.5" thickBot="1" x14ac:dyDescent="0.35">
      <c r="A72" s="75"/>
      <c r="B72" s="93"/>
      <c r="C72" s="92"/>
      <c r="D72" s="90"/>
      <c r="E72" s="82"/>
      <c r="F72" s="94"/>
      <c r="G72" s="104"/>
      <c r="H72" s="104"/>
      <c r="I72" s="105"/>
      <c r="J72" s="106"/>
      <c r="K72" s="30"/>
      <c r="L72" s="96"/>
      <c r="M72" s="97"/>
      <c r="N72" s="2"/>
      <c r="O72" s="16"/>
      <c r="P72" s="3"/>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row>
    <row r="73" spans="1:142"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row>
    <row r="74" spans="1:142" x14ac:dyDescent="0.25">
      <c r="A74" s="2"/>
      <c r="B74" s="2"/>
      <c r="C74" s="2"/>
      <c r="D74" s="2"/>
      <c r="E74" s="2"/>
      <c r="F74" s="2"/>
      <c r="G74" s="2"/>
      <c r="H74" s="2"/>
      <c r="I74" s="2"/>
      <c r="J74" s="2"/>
      <c r="K74" s="2"/>
      <c r="L74" s="2"/>
      <c r="M74" s="2"/>
      <c r="N74" s="2"/>
      <c r="O74" s="2"/>
      <c r="P74" s="3"/>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row>
    <row r="75" spans="1:142" x14ac:dyDescent="0.25">
      <c r="A75" s="2"/>
      <c r="B75" s="2"/>
      <c r="C75" s="2"/>
      <c r="D75" s="2"/>
      <c r="E75" s="2"/>
      <c r="F75" s="2"/>
      <c r="G75" s="2"/>
      <c r="H75" s="2"/>
      <c r="I75" s="2"/>
      <c r="J75" s="2"/>
      <c r="K75" s="2"/>
      <c r="L75" s="2"/>
      <c r="M75" s="2"/>
      <c r="N75" s="2"/>
      <c r="O75" s="2"/>
      <c r="P75" s="3"/>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row>
    <row r="76" spans="1:142" x14ac:dyDescent="0.25">
      <c r="A76" s="2"/>
      <c r="B76" s="2"/>
      <c r="C76" s="2"/>
      <c r="D76" s="2"/>
      <c r="E76" s="2"/>
      <c r="F76" s="2"/>
      <c r="G76" s="2"/>
      <c r="H76" s="2"/>
      <c r="I76" s="2"/>
      <c r="J76" s="2"/>
      <c r="K76" s="2"/>
      <c r="L76" s="2"/>
      <c r="M76" s="2"/>
      <c r="N76" s="2"/>
      <c r="O76" s="2"/>
      <c r="P76" s="3"/>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row>
    <row r="77" spans="1:142" x14ac:dyDescent="0.2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row>
    <row r="78" spans="1:142" ht="20.25" x14ac:dyDescent="0.3">
      <c r="A78" s="7"/>
      <c r="B78" s="7"/>
      <c r="C78" s="7"/>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row>
    <row r="79" spans="1:142" x14ac:dyDescent="0.25">
      <c r="A79" s="65"/>
      <c r="B79" s="65"/>
      <c r="C79" s="65"/>
      <c r="D79" s="11"/>
      <c r="E79" s="11"/>
      <c r="F79" s="11"/>
      <c r="G79" s="11"/>
      <c r="H79" s="11"/>
      <c r="I79" s="11"/>
      <c r="J79" s="11"/>
      <c r="K79" s="66"/>
      <c r="L79" s="66"/>
      <c r="M79" s="66"/>
      <c r="N79" s="66"/>
      <c r="O79" s="66"/>
      <c r="P79" s="66"/>
      <c r="Q79" s="66"/>
      <c r="R79" s="66"/>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row>
    <row r="80" spans="1:142" ht="21" thickBot="1" x14ac:dyDescent="0.35">
      <c r="A80" s="6"/>
      <c r="B80" s="6"/>
      <c r="C80" s="6"/>
      <c r="D80" s="22"/>
      <c r="E80" s="22"/>
      <c r="F80" s="22"/>
      <c r="G80" s="22"/>
      <c r="H80" s="22"/>
      <c r="I80" s="22"/>
      <c r="J80" s="63"/>
      <c r="K80" s="5"/>
      <c r="L80" s="63"/>
      <c r="M80" s="98"/>
      <c r="N80" s="73"/>
      <c r="O80" s="5"/>
      <c r="P80" s="4"/>
      <c r="Q80" s="5"/>
      <c r="R80" s="5"/>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row>
    <row r="81" spans="1:142" ht="21" thickBot="1" x14ac:dyDescent="0.35">
      <c r="A81" s="71"/>
      <c r="B81" s="9"/>
      <c r="C81" s="9"/>
      <c r="D81" s="2"/>
      <c r="E81" s="2"/>
      <c r="F81" s="2"/>
      <c r="G81" s="2"/>
      <c r="H81" s="2"/>
      <c r="I81" s="2"/>
      <c r="J81" s="72"/>
      <c r="K81" s="2"/>
      <c r="L81" s="2"/>
      <c r="M81" s="2"/>
      <c r="N81" s="2"/>
      <c r="O81" s="2"/>
      <c r="P81" s="3"/>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row>
    <row r="82" spans="1:142" ht="19.5" thickBot="1" x14ac:dyDescent="0.35">
      <c r="A82" s="68"/>
      <c r="B82" s="2"/>
      <c r="C82" s="2"/>
      <c r="D82" s="2"/>
      <c r="E82" s="2"/>
      <c r="F82" s="2"/>
      <c r="G82" s="2"/>
      <c r="H82" s="2"/>
      <c r="I82" s="2"/>
      <c r="J82" s="23"/>
      <c r="K82" s="2"/>
      <c r="L82" s="2"/>
      <c r="M82" s="2"/>
      <c r="N82" s="2"/>
      <c r="O82" s="2"/>
      <c r="P82" s="3"/>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row>
    <row r="83" spans="1:142" ht="21" thickBot="1" x14ac:dyDescent="0.35">
      <c r="A83" s="69"/>
      <c r="B83" s="13"/>
      <c r="C83" s="13"/>
      <c r="D83" s="2"/>
      <c r="E83" s="2"/>
      <c r="F83" s="2"/>
      <c r="G83" s="2"/>
      <c r="H83" s="2"/>
      <c r="I83" s="2"/>
      <c r="J83" s="103"/>
      <c r="K83" s="13"/>
      <c r="L83" s="13"/>
      <c r="M83" s="2"/>
      <c r="N83" s="2"/>
      <c r="O83" s="2"/>
      <c r="P83" s="3"/>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row>
    <row r="84" spans="1:142" ht="19.5" thickBot="1" x14ac:dyDescent="0.35">
      <c r="A84" s="68"/>
      <c r="B84" s="2"/>
      <c r="C84" s="2"/>
      <c r="D84" s="2"/>
      <c r="E84" s="2"/>
      <c r="F84" s="2"/>
      <c r="G84" s="2"/>
      <c r="H84" s="2"/>
      <c r="I84" s="2"/>
      <c r="J84" s="23"/>
      <c r="K84" s="2"/>
      <c r="L84" s="2"/>
      <c r="M84" s="2"/>
      <c r="N84" s="2"/>
      <c r="O84" s="8"/>
      <c r="P84" s="3"/>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row>
    <row r="85" spans="1:142" ht="21" thickBot="1" x14ac:dyDescent="0.35">
      <c r="A85" s="70"/>
      <c r="B85" s="28"/>
      <c r="C85" s="28"/>
      <c r="D85" s="16"/>
      <c r="E85" s="16"/>
      <c r="F85" s="16"/>
      <c r="G85" s="2"/>
      <c r="H85" s="2"/>
      <c r="I85" s="2"/>
      <c r="J85" s="52"/>
      <c r="K85" s="12"/>
      <c r="L85" s="12"/>
      <c r="M85" s="2"/>
      <c r="N85" s="2"/>
      <c r="O85" s="2"/>
      <c r="P85" s="3"/>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row>
    <row r="86" spans="1:142" x14ac:dyDescent="0.25">
      <c r="A86" s="39"/>
      <c r="B86" s="39"/>
      <c r="C86" s="39"/>
      <c r="D86" s="39"/>
      <c r="E86" s="39"/>
      <c r="F86" s="39"/>
      <c r="G86" s="40"/>
      <c r="H86" s="40"/>
      <c r="I86" s="40"/>
      <c r="J86" s="40"/>
      <c r="K86" s="40"/>
      <c r="L86" s="40"/>
      <c r="M86" s="40"/>
      <c r="N86" s="40"/>
      <c r="O86" s="40"/>
      <c r="P86" s="40"/>
      <c r="Q86" s="40"/>
      <c r="R86" s="40"/>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row>
    <row r="87" spans="1:142" ht="18.75" x14ac:dyDescent="0.3">
      <c r="A87" s="35"/>
      <c r="B87" s="88"/>
      <c r="C87" s="88"/>
      <c r="D87" s="36"/>
      <c r="E87" s="16"/>
      <c r="F87" s="16"/>
      <c r="G87" s="43"/>
      <c r="H87" s="43"/>
      <c r="I87" s="43"/>
      <c r="J87" s="16"/>
      <c r="K87" s="16"/>
      <c r="L87" s="16"/>
      <c r="M87" s="16"/>
      <c r="N87" s="16"/>
      <c r="O87" s="16"/>
      <c r="P87" s="16"/>
      <c r="Q87" s="25"/>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row>
    <row r="88" spans="1:142" ht="20.25" x14ac:dyDescent="0.3">
      <c r="A88" s="32"/>
      <c r="B88" s="31"/>
      <c r="C88" s="31"/>
      <c r="D88" s="17"/>
      <c r="E88" s="16"/>
      <c r="F88" s="25"/>
      <c r="G88" s="2"/>
      <c r="H88" s="2"/>
      <c r="I88" s="2"/>
      <c r="J88" s="102"/>
      <c r="K88" s="25"/>
      <c r="L88" s="87"/>
      <c r="M88" s="99"/>
      <c r="N88" s="25"/>
      <c r="O88" s="42"/>
      <c r="P88" s="16"/>
      <c r="Q88" s="25"/>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row>
    <row r="89" spans="1:142" ht="20.25" x14ac:dyDescent="0.3">
      <c r="A89" s="15"/>
      <c r="B89" s="29"/>
      <c r="C89" s="29"/>
      <c r="D89" s="17"/>
      <c r="E89" s="16"/>
      <c r="F89" s="2"/>
      <c r="G89" s="26"/>
      <c r="H89" s="26"/>
      <c r="I89" s="26"/>
      <c r="J89" s="24"/>
      <c r="K89" s="16"/>
      <c r="L89" s="16"/>
      <c r="M89" s="16"/>
      <c r="N89" s="16"/>
      <c r="O89" s="16"/>
      <c r="P89" s="16"/>
      <c r="Q89" s="16"/>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row>
    <row r="90" spans="1:142" ht="18.75" x14ac:dyDescent="0.3">
      <c r="A90" s="15"/>
      <c r="B90" s="29"/>
      <c r="C90" s="29"/>
      <c r="D90" s="17"/>
      <c r="E90" s="16"/>
      <c r="F90" s="16"/>
      <c r="G90" s="27"/>
      <c r="H90" s="27"/>
      <c r="I90" s="27"/>
      <c r="J90" s="76"/>
      <c r="K90" s="25"/>
      <c r="L90" s="25"/>
      <c r="M90" s="25"/>
      <c r="N90" s="25"/>
      <c r="O90" s="25"/>
      <c r="P90" s="16"/>
      <c r="Q90" s="25"/>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row>
    <row r="91" spans="1:142" ht="18.75" x14ac:dyDescent="0.3">
      <c r="A91" s="18"/>
      <c r="B91" s="45"/>
      <c r="C91" s="45"/>
      <c r="D91" s="20"/>
      <c r="E91" s="16"/>
      <c r="F91" s="16"/>
      <c r="G91" s="33"/>
      <c r="H91" s="33"/>
      <c r="I91" s="33"/>
      <c r="J91" s="44"/>
      <c r="K91" s="25"/>
      <c r="L91" s="25"/>
      <c r="M91" s="25"/>
      <c r="N91" s="25"/>
      <c r="O91" s="25"/>
      <c r="P91" s="16"/>
      <c r="Q91" s="25"/>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row>
    <row r="92" spans="1:142" ht="18.75" x14ac:dyDescent="0.3">
      <c r="A92" s="41"/>
      <c r="B92" s="41"/>
      <c r="C92" s="41"/>
      <c r="D92" s="41"/>
      <c r="E92" s="41"/>
      <c r="F92" s="64"/>
      <c r="G92" s="41"/>
      <c r="H92" s="41"/>
      <c r="I92" s="41"/>
      <c r="J92" s="41"/>
      <c r="K92" s="41"/>
      <c r="L92" s="41"/>
      <c r="M92" s="41"/>
      <c r="N92" s="41"/>
      <c r="O92" s="41"/>
      <c r="P92" s="41"/>
      <c r="Q92" s="41"/>
      <c r="R92" s="41"/>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row>
    <row r="93" spans="1:142" x14ac:dyDescent="0.25">
      <c r="A93" s="37"/>
      <c r="B93" s="51"/>
      <c r="C93" s="51"/>
      <c r="D93" s="56"/>
      <c r="E93" s="80"/>
      <c r="F93" s="14"/>
      <c r="G93" s="14"/>
      <c r="H93" s="14"/>
      <c r="I93" s="100"/>
      <c r="J93" s="101"/>
      <c r="K93" s="80"/>
      <c r="L93" s="14"/>
      <c r="M93" s="14"/>
      <c r="N93" s="53"/>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row>
    <row r="94" spans="1:142" ht="18.75" x14ac:dyDescent="0.3">
      <c r="A94" s="31"/>
      <c r="B94" s="31"/>
      <c r="C94" s="31"/>
      <c r="D94" s="75"/>
      <c r="E94" s="74"/>
      <c r="F94" s="58"/>
      <c r="G94" s="59"/>
      <c r="H94" s="92"/>
      <c r="I94" s="20"/>
      <c r="J94" s="75"/>
      <c r="K94" s="57"/>
      <c r="L94" s="58"/>
      <c r="M94" s="62"/>
      <c r="N94" s="60"/>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row>
    <row r="95" spans="1:142" ht="18.75" x14ac:dyDescent="0.3">
      <c r="A95" s="31"/>
      <c r="B95" s="31"/>
      <c r="C95" s="31"/>
      <c r="D95" s="76"/>
      <c r="E95" s="76"/>
      <c r="F95" s="83"/>
      <c r="G95" s="34"/>
      <c r="H95" s="34"/>
      <c r="I95" s="34"/>
      <c r="J95" s="86"/>
      <c r="K95" s="61"/>
      <c r="L95" s="61"/>
      <c r="M95" s="76"/>
      <c r="N95" s="78"/>
      <c r="O95" s="34"/>
      <c r="P95" s="79"/>
      <c r="Q95" s="61"/>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row>
    <row r="96" spans="1:142" ht="16.5" thickBot="1" x14ac:dyDescent="0.3">
      <c r="A96" s="56"/>
      <c r="B96" s="14"/>
      <c r="C96" s="14"/>
      <c r="D96" s="89"/>
      <c r="E96" s="85"/>
      <c r="F96" s="38"/>
      <c r="G96" s="2"/>
      <c r="H96" s="2"/>
      <c r="I96" s="2"/>
      <c r="J96" s="2"/>
      <c r="K96" s="2"/>
      <c r="L96" s="38"/>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row>
    <row r="97" spans="1:142" ht="19.5" thickBot="1" x14ac:dyDescent="0.35">
      <c r="A97" s="75"/>
      <c r="B97" s="93"/>
      <c r="C97" s="92"/>
      <c r="D97" s="90"/>
      <c r="E97" s="82"/>
      <c r="F97" s="94"/>
      <c r="G97" s="104"/>
      <c r="H97" s="104"/>
      <c r="I97" s="105"/>
      <c r="J97" s="106"/>
      <c r="K97" s="30"/>
      <c r="L97" s="96"/>
      <c r="M97" s="97"/>
      <c r="N97" s="2"/>
      <c r="O97" s="16"/>
      <c r="P97" s="3"/>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row>
    <row r="98" spans="1:142"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row>
    <row r="99" spans="1:142" x14ac:dyDescent="0.25">
      <c r="A99" s="2"/>
      <c r="B99" s="2"/>
      <c r="C99" s="2"/>
      <c r="D99" s="2"/>
      <c r="E99" s="2"/>
      <c r="F99" s="2"/>
      <c r="G99" s="2"/>
      <c r="H99" s="2"/>
      <c r="I99" s="2"/>
      <c r="J99" s="2"/>
      <c r="K99" s="2"/>
      <c r="L99" s="2"/>
      <c r="M99" s="2"/>
      <c r="N99" s="2"/>
      <c r="O99" s="2"/>
      <c r="P99" s="3"/>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row>
    <row r="100" spans="1:142" x14ac:dyDescent="0.25">
      <c r="A100" s="2"/>
      <c r="B100" s="2"/>
      <c r="C100" s="2"/>
      <c r="D100" s="2"/>
      <c r="E100" s="2"/>
      <c r="F100" s="2"/>
      <c r="G100" s="2"/>
      <c r="H100" s="2"/>
      <c r="I100" s="2"/>
      <c r="J100" s="2"/>
      <c r="K100" s="2"/>
      <c r="L100" s="2"/>
      <c r="M100" s="2"/>
      <c r="N100" s="2"/>
      <c r="O100" s="2"/>
      <c r="P100" s="3"/>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row>
    <row r="101" spans="1:142" x14ac:dyDescent="0.25">
      <c r="A101" s="2"/>
      <c r="B101" s="2"/>
      <c r="C101" s="2"/>
      <c r="D101" s="2"/>
      <c r="E101" s="2"/>
      <c r="F101" s="2"/>
      <c r="G101" s="2"/>
      <c r="H101" s="2"/>
      <c r="I101" s="2"/>
      <c r="J101" s="2"/>
      <c r="K101" s="2"/>
      <c r="L101" s="2"/>
      <c r="M101" s="2"/>
      <c r="N101" s="2"/>
      <c r="O101" s="2"/>
      <c r="P101" s="3"/>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row>
    <row r="102" spans="1:142"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row>
    <row r="103" spans="1:142" ht="20.25" x14ac:dyDescent="0.3">
      <c r="A103" s="7"/>
      <c r="B103" s="7"/>
      <c r="C103" s="7"/>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row>
    <row r="104" spans="1:142" x14ac:dyDescent="0.25">
      <c r="A104" s="65"/>
      <c r="B104" s="65"/>
      <c r="C104" s="65"/>
      <c r="D104" s="11"/>
      <c r="E104" s="11"/>
      <c r="F104" s="11"/>
      <c r="G104" s="11"/>
      <c r="H104" s="11"/>
      <c r="I104" s="11"/>
      <c r="J104" s="11"/>
      <c r="K104" s="66"/>
      <c r="L104" s="66"/>
      <c r="M104" s="66"/>
      <c r="N104" s="66"/>
      <c r="O104" s="66"/>
      <c r="P104" s="66"/>
      <c r="Q104" s="66"/>
      <c r="R104" s="66"/>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row>
    <row r="105" spans="1:142" ht="21" thickBot="1" x14ac:dyDescent="0.35">
      <c r="A105" s="6"/>
      <c r="B105" s="6"/>
      <c r="C105" s="6"/>
      <c r="D105" s="22"/>
      <c r="E105" s="22"/>
      <c r="F105" s="22"/>
      <c r="G105" s="22"/>
      <c r="H105" s="22"/>
      <c r="I105" s="22"/>
      <c r="J105" s="63"/>
      <c r="K105" s="5"/>
      <c r="L105" s="63"/>
      <c r="M105" s="98"/>
      <c r="N105" s="73"/>
      <c r="O105" s="5"/>
      <c r="P105" s="4"/>
      <c r="Q105" s="5"/>
      <c r="R105" s="5"/>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row>
    <row r="106" spans="1:142" ht="21" thickBot="1" x14ac:dyDescent="0.35">
      <c r="A106" s="71"/>
      <c r="B106" s="9"/>
      <c r="C106" s="9"/>
      <c r="D106" s="2"/>
      <c r="E106" s="2"/>
      <c r="F106" s="2"/>
      <c r="G106" s="2"/>
      <c r="H106" s="2"/>
      <c r="I106" s="2"/>
      <c r="J106" s="72"/>
      <c r="K106" s="2"/>
      <c r="L106" s="2"/>
      <c r="M106" s="2"/>
      <c r="N106" s="2"/>
      <c r="O106" s="2"/>
      <c r="P106" s="3"/>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row>
    <row r="107" spans="1:142" ht="19.5" thickBot="1" x14ac:dyDescent="0.35">
      <c r="A107" s="68"/>
      <c r="B107" s="2"/>
      <c r="C107" s="2"/>
      <c r="D107" s="2"/>
      <c r="E107" s="2"/>
      <c r="F107" s="2"/>
      <c r="G107" s="2"/>
      <c r="H107" s="2"/>
      <c r="I107" s="2"/>
      <c r="J107" s="23"/>
      <c r="K107" s="2"/>
      <c r="L107" s="2"/>
      <c r="M107" s="2"/>
      <c r="N107" s="2"/>
      <c r="O107" s="2"/>
      <c r="P107" s="3"/>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row>
    <row r="108" spans="1:142" ht="21" thickBot="1" x14ac:dyDescent="0.35">
      <c r="A108" s="69"/>
      <c r="B108" s="13"/>
      <c r="C108" s="13"/>
      <c r="D108" s="2"/>
      <c r="E108" s="2"/>
      <c r="F108" s="2"/>
      <c r="G108" s="2"/>
      <c r="H108" s="2"/>
      <c r="I108" s="2"/>
      <c r="J108" s="103"/>
      <c r="K108" s="13"/>
      <c r="L108" s="13"/>
      <c r="M108" s="2"/>
      <c r="N108" s="2"/>
      <c r="O108" s="2"/>
      <c r="P108" s="3"/>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row>
    <row r="109" spans="1:142" ht="19.5" thickBot="1" x14ac:dyDescent="0.35">
      <c r="A109" s="68"/>
      <c r="B109" s="2"/>
      <c r="C109" s="2"/>
      <c r="D109" s="2"/>
      <c r="E109" s="2"/>
      <c r="F109" s="2"/>
      <c r="G109" s="2"/>
      <c r="H109" s="2"/>
      <c r="I109" s="2"/>
      <c r="J109" s="23"/>
      <c r="K109" s="2"/>
      <c r="L109" s="2"/>
      <c r="M109" s="2"/>
      <c r="N109" s="2"/>
      <c r="O109" s="8"/>
      <c r="P109" s="3"/>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row>
    <row r="110" spans="1:142" ht="21" thickBot="1" x14ac:dyDescent="0.35">
      <c r="A110" s="70"/>
      <c r="B110" s="28"/>
      <c r="C110" s="28"/>
      <c r="D110" s="16"/>
      <c r="E110" s="16"/>
      <c r="F110" s="16"/>
      <c r="G110" s="2"/>
      <c r="H110" s="2"/>
      <c r="I110" s="2"/>
      <c r="J110" s="52"/>
      <c r="K110" s="12"/>
      <c r="L110" s="12"/>
      <c r="M110" s="2"/>
      <c r="N110" s="2"/>
      <c r="O110" s="2"/>
      <c r="P110" s="3"/>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row>
    <row r="111" spans="1:142" x14ac:dyDescent="0.25">
      <c r="A111" s="39"/>
      <c r="B111" s="39"/>
      <c r="C111" s="39"/>
      <c r="D111" s="39"/>
      <c r="E111" s="39"/>
      <c r="F111" s="39"/>
      <c r="G111" s="40"/>
      <c r="H111" s="40"/>
      <c r="I111" s="40"/>
      <c r="J111" s="40"/>
      <c r="K111" s="40"/>
      <c r="L111" s="40"/>
      <c r="M111" s="40"/>
      <c r="N111" s="40"/>
      <c r="O111" s="40"/>
      <c r="P111" s="40"/>
      <c r="Q111" s="40"/>
      <c r="R111" s="40"/>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row>
    <row r="112" spans="1:142" ht="18.75" x14ac:dyDescent="0.3">
      <c r="A112" s="35"/>
      <c r="B112" s="88"/>
      <c r="C112" s="88"/>
      <c r="D112" s="36"/>
      <c r="E112" s="16"/>
      <c r="F112" s="16"/>
      <c r="G112" s="43"/>
      <c r="H112" s="43"/>
      <c r="I112" s="43"/>
      <c r="J112" s="16"/>
      <c r="K112" s="16"/>
      <c r="L112" s="16"/>
      <c r="M112" s="16"/>
      <c r="N112" s="16"/>
      <c r="O112" s="16"/>
      <c r="P112" s="16"/>
      <c r="Q112" s="25"/>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row>
    <row r="113" spans="1:142" ht="20.25" x14ac:dyDescent="0.3">
      <c r="A113" s="32"/>
      <c r="B113" s="31"/>
      <c r="C113" s="31"/>
      <c r="D113" s="17"/>
      <c r="E113" s="16"/>
      <c r="F113" s="25"/>
      <c r="G113" s="2"/>
      <c r="H113" s="2"/>
      <c r="I113" s="2"/>
      <c r="J113" s="102"/>
      <c r="K113" s="25"/>
      <c r="L113" s="87"/>
      <c r="M113" s="99"/>
      <c r="N113" s="25"/>
      <c r="O113" s="42"/>
      <c r="P113" s="16"/>
      <c r="Q113" s="25"/>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row>
    <row r="114" spans="1:142" ht="20.25" x14ac:dyDescent="0.3">
      <c r="A114" s="15"/>
      <c r="B114" s="29"/>
      <c r="C114" s="29"/>
      <c r="D114" s="17"/>
      <c r="E114" s="16"/>
      <c r="F114" s="2"/>
      <c r="G114" s="26"/>
      <c r="H114" s="26"/>
      <c r="I114" s="26"/>
      <c r="J114" s="24"/>
      <c r="K114" s="16"/>
      <c r="L114" s="16"/>
      <c r="M114" s="16"/>
      <c r="N114" s="16"/>
      <c r="O114" s="16"/>
      <c r="P114" s="16"/>
      <c r="Q114" s="16"/>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row>
    <row r="115" spans="1:142" ht="18.75" x14ac:dyDescent="0.3">
      <c r="A115" s="15"/>
      <c r="B115" s="29"/>
      <c r="C115" s="29"/>
      <c r="D115" s="17"/>
      <c r="E115" s="16"/>
      <c r="F115" s="16"/>
      <c r="G115" s="27"/>
      <c r="H115" s="27"/>
      <c r="I115" s="27"/>
      <c r="J115" s="76"/>
      <c r="K115" s="25"/>
      <c r="L115" s="25"/>
      <c r="M115" s="25"/>
      <c r="N115" s="25"/>
      <c r="O115" s="25"/>
      <c r="P115" s="16"/>
      <c r="Q115" s="25"/>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row>
    <row r="116" spans="1:142" ht="18.75" x14ac:dyDescent="0.3">
      <c r="A116" s="18"/>
      <c r="B116" s="45"/>
      <c r="C116" s="45"/>
      <c r="D116" s="20"/>
      <c r="E116" s="16"/>
      <c r="F116" s="16"/>
      <c r="G116" s="33"/>
      <c r="H116" s="33"/>
      <c r="I116" s="33"/>
      <c r="J116" s="44"/>
      <c r="K116" s="25"/>
      <c r="L116" s="25"/>
      <c r="M116" s="25"/>
      <c r="N116" s="25"/>
      <c r="O116" s="25"/>
      <c r="P116" s="16"/>
      <c r="Q116" s="25"/>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row>
    <row r="117" spans="1:142" ht="18.75" x14ac:dyDescent="0.3">
      <c r="A117" s="41"/>
      <c r="B117" s="41"/>
      <c r="C117" s="41"/>
      <c r="D117" s="41"/>
      <c r="E117" s="41"/>
      <c r="F117" s="64"/>
      <c r="G117" s="41"/>
      <c r="H117" s="41"/>
      <c r="I117" s="41"/>
      <c r="J117" s="41"/>
      <c r="K117" s="41"/>
      <c r="L117" s="41"/>
      <c r="M117" s="41"/>
      <c r="N117" s="41"/>
      <c r="O117" s="41"/>
      <c r="P117" s="41"/>
      <c r="Q117" s="41"/>
      <c r="R117" s="41"/>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row>
    <row r="118" spans="1:142" x14ac:dyDescent="0.25">
      <c r="A118" s="37"/>
      <c r="B118" s="51"/>
      <c r="C118" s="51"/>
      <c r="D118" s="56"/>
      <c r="E118" s="80"/>
      <c r="F118" s="14"/>
      <c r="G118" s="14"/>
      <c r="H118" s="14"/>
      <c r="I118" s="100"/>
      <c r="J118" s="101"/>
      <c r="K118" s="80"/>
      <c r="L118" s="14"/>
      <c r="M118" s="14"/>
      <c r="N118" s="53"/>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row>
    <row r="119" spans="1:142" ht="18.75" x14ac:dyDescent="0.3">
      <c r="A119" s="31"/>
      <c r="B119" s="31"/>
      <c r="C119" s="31"/>
      <c r="D119" s="75"/>
      <c r="E119" s="74"/>
      <c r="F119" s="58"/>
      <c r="G119" s="59"/>
      <c r="H119" s="92"/>
      <c r="I119" s="20"/>
      <c r="J119" s="75"/>
      <c r="K119" s="57"/>
      <c r="L119" s="58"/>
      <c r="M119" s="62"/>
      <c r="N119" s="60"/>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row>
    <row r="120" spans="1:142" ht="18.75" x14ac:dyDescent="0.3">
      <c r="A120" s="31"/>
      <c r="B120" s="31"/>
      <c r="C120" s="31"/>
      <c r="D120" s="76"/>
      <c r="E120" s="76"/>
      <c r="F120" s="83"/>
      <c r="G120" s="34"/>
      <c r="H120" s="34"/>
      <c r="I120" s="34"/>
      <c r="J120" s="86"/>
      <c r="K120" s="61"/>
      <c r="L120" s="61"/>
      <c r="M120" s="76"/>
      <c r="N120" s="78"/>
      <c r="O120" s="34"/>
      <c r="P120" s="79"/>
      <c r="Q120" s="61"/>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row>
    <row r="121" spans="1:142" ht="16.5" thickBot="1" x14ac:dyDescent="0.3">
      <c r="A121" s="56"/>
      <c r="B121" s="14"/>
      <c r="C121" s="14"/>
      <c r="D121" s="89"/>
      <c r="E121" s="85"/>
      <c r="F121" s="38"/>
      <c r="G121" s="2"/>
      <c r="H121" s="2"/>
      <c r="I121" s="2"/>
      <c r="J121" s="2"/>
      <c r="K121" s="2"/>
      <c r="L121" s="38"/>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row>
    <row r="122" spans="1:142" ht="19.5" thickBot="1" x14ac:dyDescent="0.35">
      <c r="A122" s="75"/>
      <c r="B122" s="93"/>
      <c r="C122" s="92"/>
      <c r="D122" s="90"/>
      <c r="E122" s="82"/>
      <c r="F122" s="94"/>
      <c r="G122" s="104"/>
      <c r="H122" s="104"/>
      <c r="I122" s="105"/>
      <c r="J122" s="106"/>
      <c r="K122" s="30"/>
      <c r="L122" s="96"/>
      <c r="M122" s="97"/>
      <c r="N122" s="2"/>
      <c r="O122" s="16"/>
      <c r="P122" s="3"/>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row>
    <row r="123" spans="1:142"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row>
    <row r="124" spans="1:142" x14ac:dyDescent="0.25">
      <c r="A124" s="2"/>
      <c r="B124" s="2"/>
      <c r="C124" s="2"/>
      <c r="D124" s="2"/>
      <c r="E124" s="2"/>
      <c r="F124" s="2"/>
      <c r="G124" s="2"/>
      <c r="H124" s="2"/>
      <c r="I124" s="2"/>
      <c r="J124" s="2"/>
      <c r="K124" s="2"/>
      <c r="L124" s="2"/>
      <c r="M124" s="2"/>
      <c r="N124" s="2"/>
      <c r="O124" s="2"/>
      <c r="P124" s="3"/>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row>
    <row r="125" spans="1:142" x14ac:dyDescent="0.25">
      <c r="A125" s="2"/>
      <c r="B125" s="2"/>
      <c r="C125" s="2"/>
      <c r="D125" s="2"/>
      <c r="E125" s="2"/>
      <c r="F125" s="2"/>
      <c r="G125" s="2"/>
      <c r="H125" s="2"/>
      <c r="I125" s="2"/>
      <c r="J125" s="2"/>
      <c r="K125" s="2"/>
      <c r="L125" s="2"/>
      <c r="M125" s="2"/>
      <c r="N125" s="2"/>
      <c r="O125" s="2"/>
      <c r="P125" s="3"/>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row>
    <row r="126" spans="1:142" x14ac:dyDescent="0.25">
      <c r="A126" s="2"/>
      <c r="B126" s="2"/>
      <c r="C126" s="2"/>
      <c r="D126" s="2"/>
      <c r="E126" s="2"/>
      <c r="F126" s="2"/>
      <c r="G126" s="2"/>
      <c r="H126" s="2"/>
      <c r="I126" s="2"/>
      <c r="J126" s="2"/>
      <c r="K126" s="2"/>
      <c r="L126" s="2"/>
      <c r="M126" s="2"/>
      <c r="N126" s="2"/>
      <c r="O126" s="2"/>
      <c r="P126" s="3"/>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row>
    <row r="127" spans="1:142"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row>
    <row r="128" spans="1:142" ht="20.25" x14ac:dyDescent="0.3">
      <c r="A128" s="7"/>
      <c r="B128" s="7"/>
      <c r="C128" s="7"/>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row>
    <row r="129" spans="1:142" x14ac:dyDescent="0.25">
      <c r="A129" s="65"/>
      <c r="B129" s="65"/>
      <c r="C129" s="65"/>
      <c r="D129" s="11"/>
      <c r="E129" s="11"/>
      <c r="F129" s="11"/>
      <c r="G129" s="11"/>
      <c r="H129" s="11"/>
      <c r="I129" s="11"/>
      <c r="J129" s="11"/>
      <c r="K129" s="66"/>
      <c r="L129" s="66"/>
      <c r="M129" s="66"/>
      <c r="N129" s="66"/>
      <c r="O129" s="66"/>
      <c r="P129" s="66"/>
      <c r="Q129" s="66"/>
      <c r="R129" s="66"/>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row>
    <row r="130" spans="1:142" ht="21" thickBot="1" x14ac:dyDescent="0.35">
      <c r="A130" s="6"/>
      <c r="B130" s="6"/>
      <c r="C130" s="6"/>
      <c r="D130" s="22"/>
      <c r="E130" s="22"/>
      <c r="F130" s="22"/>
      <c r="G130" s="22"/>
      <c r="H130" s="22"/>
      <c r="I130" s="22"/>
      <c r="J130" s="63"/>
      <c r="K130" s="5"/>
      <c r="L130" s="63"/>
      <c r="M130" s="98"/>
      <c r="N130" s="73"/>
      <c r="O130" s="5"/>
      <c r="P130" s="4"/>
      <c r="Q130" s="5"/>
      <c r="R130" s="5"/>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row>
    <row r="131" spans="1:142" ht="21" thickBot="1" x14ac:dyDescent="0.35">
      <c r="A131" s="71"/>
      <c r="B131" s="9"/>
      <c r="C131" s="9"/>
      <c r="D131" s="2"/>
      <c r="E131" s="2"/>
      <c r="F131" s="2"/>
      <c r="G131" s="2"/>
      <c r="H131" s="2"/>
      <c r="I131" s="2"/>
      <c r="J131" s="72"/>
      <c r="K131" s="2"/>
      <c r="L131" s="2"/>
      <c r="M131" s="2"/>
      <c r="N131" s="2"/>
      <c r="O131" s="2"/>
      <c r="P131" s="3"/>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row>
    <row r="132" spans="1:142" ht="19.5" thickBot="1" x14ac:dyDescent="0.35">
      <c r="A132" s="68"/>
      <c r="B132" s="2"/>
      <c r="C132" s="2"/>
      <c r="D132" s="2"/>
      <c r="E132" s="2"/>
      <c r="F132" s="2"/>
      <c r="G132" s="2"/>
      <c r="H132" s="2"/>
      <c r="I132" s="2"/>
      <c r="J132" s="23"/>
      <c r="K132" s="2"/>
      <c r="L132" s="2"/>
      <c r="M132" s="2"/>
      <c r="N132" s="2"/>
      <c r="O132" s="2"/>
      <c r="P132" s="3"/>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row>
    <row r="133" spans="1:142" ht="21" thickBot="1" x14ac:dyDescent="0.35">
      <c r="A133" s="69"/>
      <c r="B133" s="13"/>
      <c r="C133" s="13"/>
      <c r="D133" s="2"/>
      <c r="E133" s="2"/>
      <c r="F133" s="2"/>
      <c r="G133" s="2"/>
      <c r="H133" s="2"/>
      <c r="I133" s="2"/>
      <c r="J133" s="103"/>
      <c r="K133" s="13"/>
      <c r="L133" s="13"/>
      <c r="M133" s="2"/>
      <c r="N133" s="2"/>
      <c r="O133" s="2"/>
      <c r="P133" s="3"/>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row>
    <row r="134" spans="1:142" ht="19.5" thickBot="1" x14ac:dyDescent="0.35">
      <c r="A134" s="68"/>
      <c r="B134" s="2"/>
      <c r="C134" s="2"/>
      <c r="D134" s="2"/>
      <c r="E134" s="2"/>
      <c r="F134" s="2"/>
      <c r="G134" s="2"/>
      <c r="H134" s="2"/>
      <c r="I134" s="2"/>
      <c r="J134" s="23"/>
      <c r="K134" s="2"/>
      <c r="L134" s="2"/>
      <c r="M134" s="2"/>
      <c r="N134" s="2"/>
      <c r="O134" s="8"/>
      <c r="P134" s="3"/>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row>
    <row r="135" spans="1:142" ht="21" thickBot="1" x14ac:dyDescent="0.35">
      <c r="A135" s="70"/>
      <c r="B135" s="28"/>
      <c r="C135" s="28"/>
      <c r="D135" s="16"/>
      <c r="E135" s="16"/>
      <c r="F135" s="16"/>
      <c r="G135" s="2"/>
      <c r="H135" s="2"/>
      <c r="I135" s="2"/>
      <c r="J135" s="52"/>
      <c r="K135" s="12"/>
      <c r="L135" s="12"/>
      <c r="M135" s="2"/>
      <c r="N135" s="2"/>
      <c r="O135" s="2"/>
      <c r="P135" s="3"/>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row>
    <row r="136" spans="1:142" x14ac:dyDescent="0.25">
      <c r="A136" s="39"/>
      <c r="B136" s="39"/>
      <c r="C136" s="39"/>
      <c r="D136" s="39"/>
      <c r="E136" s="39"/>
      <c r="F136" s="39"/>
      <c r="G136" s="40"/>
      <c r="H136" s="40"/>
      <c r="I136" s="40"/>
      <c r="J136" s="40"/>
      <c r="K136" s="40"/>
      <c r="L136" s="40"/>
      <c r="M136" s="40"/>
      <c r="N136" s="40"/>
      <c r="O136" s="40"/>
      <c r="P136" s="40"/>
      <c r="Q136" s="40"/>
      <c r="R136" s="40"/>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row>
    <row r="137" spans="1:142" ht="18.75" x14ac:dyDescent="0.3">
      <c r="A137" s="35"/>
      <c r="B137" s="88"/>
      <c r="C137" s="88"/>
      <c r="D137" s="36"/>
      <c r="E137" s="16"/>
      <c r="F137" s="16"/>
      <c r="G137" s="43"/>
      <c r="H137" s="43"/>
      <c r="I137" s="43"/>
      <c r="J137" s="16"/>
      <c r="K137" s="16"/>
      <c r="L137" s="16"/>
      <c r="M137" s="16"/>
      <c r="N137" s="16"/>
      <c r="O137" s="16"/>
      <c r="P137" s="16"/>
      <c r="Q137" s="25"/>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row>
    <row r="138" spans="1:142" ht="20.25" x14ac:dyDescent="0.3">
      <c r="A138" s="32"/>
      <c r="B138" s="31"/>
      <c r="C138" s="31"/>
      <c r="D138" s="17"/>
      <c r="E138" s="16"/>
      <c r="F138" s="25"/>
      <c r="G138" s="2"/>
      <c r="H138" s="2"/>
      <c r="I138" s="2"/>
      <c r="J138" s="102"/>
      <c r="K138" s="25"/>
      <c r="L138" s="87"/>
      <c r="M138" s="99"/>
      <c r="N138" s="25"/>
      <c r="O138" s="42"/>
      <c r="P138" s="16"/>
      <c r="Q138" s="25"/>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row>
    <row r="139" spans="1:142" ht="20.25" x14ac:dyDescent="0.3">
      <c r="A139" s="15"/>
      <c r="B139" s="29"/>
      <c r="C139" s="29"/>
      <c r="D139" s="17"/>
      <c r="E139" s="16"/>
      <c r="F139" s="2"/>
      <c r="G139" s="26"/>
      <c r="H139" s="26"/>
      <c r="I139" s="26"/>
      <c r="J139" s="24"/>
      <c r="K139" s="16"/>
      <c r="L139" s="16"/>
      <c r="M139" s="16"/>
      <c r="N139" s="16"/>
      <c r="O139" s="16"/>
      <c r="P139" s="16"/>
      <c r="Q139" s="16"/>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row>
    <row r="140" spans="1:142" ht="18.75" x14ac:dyDescent="0.3">
      <c r="A140" s="15"/>
      <c r="B140" s="29"/>
      <c r="C140" s="29"/>
      <c r="D140" s="17"/>
      <c r="E140" s="16"/>
      <c r="F140" s="16"/>
      <c r="G140" s="27"/>
      <c r="H140" s="27"/>
      <c r="I140" s="27"/>
      <c r="J140" s="76"/>
      <c r="K140" s="25"/>
      <c r="L140" s="25"/>
      <c r="M140" s="25"/>
      <c r="N140" s="25"/>
      <c r="O140" s="25"/>
      <c r="P140" s="16"/>
      <c r="Q140" s="25"/>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row>
    <row r="141" spans="1:142" ht="18.75" x14ac:dyDescent="0.3">
      <c r="A141" s="18"/>
      <c r="B141" s="45"/>
      <c r="C141" s="45"/>
      <c r="D141" s="20"/>
      <c r="E141" s="16"/>
      <c r="F141" s="16"/>
      <c r="G141" s="33"/>
      <c r="H141" s="33"/>
      <c r="I141" s="33"/>
      <c r="J141" s="44"/>
      <c r="K141" s="25"/>
      <c r="L141" s="25"/>
      <c r="M141" s="25"/>
      <c r="N141" s="25"/>
      <c r="O141" s="25"/>
      <c r="P141" s="16"/>
      <c r="Q141" s="25"/>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row>
    <row r="142" spans="1:142" ht="18.75" x14ac:dyDescent="0.3">
      <c r="A142" s="41"/>
      <c r="B142" s="41"/>
      <c r="C142" s="41"/>
      <c r="D142" s="41"/>
      <c r="E142" s="41"/>
      <c r="F142" s="64"/>
      <c r="G142" s="41"/>
      <c r="H142" s="41"/>
      <c r="I142" s="41"/>
      <c r="J142" s="41"/>
      <c r="K142" s="41"/>
      <c r="L142" s="41"/>
      <c r="M142" s="41"/>
      <c r="N142" s="41"/>
      <c r="O142" s="41"/>
      <c r="P142" s="41"/>
      <c r="Q142" s="41"/>
      <c r="R142" s="41"/>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row>
    <row r="143" spans="1:142" x14ac:dyDescent="0.25">
      <c r="A143" s="37"/>
      <c r="B143" s="51"/>
      <c r="C143" s="51"/>
      <c r="D143" s="56"/>
      <c r="E143" s="80"/>
      <c r="F143" s="14"/>
      <c r="G143" s="14"/>
      <c r="H143" s="14"/>
      <c r="I143" s="100"/>
      <c r="J143" s="101"/>
      <c r="K143" s="80"/>
      <c r="L143" s="14"/>
      <c r="M143" s="14"/>
      <c r="N143" s="53"/>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row>
    <row r="144" spans="1:142" ht="18.75" x14ac:dyDescent="0.3">
      <c r="A144" s="31"/>
      <c r="B144" s="31"/>
      <c r="C144" s="31"/>
      <c r="D144" s="75"/>
      <c r="E144" s="74"/>
      <c r="F144" s="58"/>
      <c r="G144" s="59"/>
      <c r="H144" s="92"/>
      <c r="I144" s="20"/>
      <c r="J144" s="75"/>
      <c r="K144" s="57"/>
      <c r="L144" s="58"/>
      <c r="M144" s="62"/>
      <c r="N144" s="60"/>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row>
    <row r="145" spans="1:142" ht="18.75" x14ac:dyDescent="0.3">
      <c r="A145" s="31"/>
      <c r="B145" s="31"/>
      <c r="C145" s="31"/>
      <c r="D145" s="76"/>
      <c r="E145" s="76"/>
      <c r="F145" s="83"/>
      <c r="G145" s="34"/>
      <c r="H145" s="34"/>
      <c r="I145" s="34"/>
      <c r="J145" s="86"/>
      <c r="K145" s="61"/>
      <c r="L145" s="61"/>
      <c r="M145" s="76"/>
      <c r="N145" s="78"/>
      <c r="O145" s="34"/>
      <c r="P145" s="79"/>
      <c r="Q145" s="61"/>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row>
    <row r="146" spans="1:142" ht="16.5" thickBot="1" x14ac:dyDescent="0.3">
      <c r="A146" s="56"/>
      <c r="B146" s="14"/>
      <c r="C146" s="14"/>
      <c r="D146" s="89"/>
      <c r="E146" s="85"/>
      <c r="F146" s="38"/>
      <c r="G146" s="2"/>
      <c r="H146" s="2"/>
      <c r="I146" s="2"/>
      <c r="J146" s="2"/>
      <c r="K146" s="2"/>
      <c r="L146" s="38"/>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row>
    <row r="147" spans="1:142" ht="19.5" thickBot="1" x14ac:dyDescent="0.35">
      <c r="A147" s="75"/>
      <c r="B147" s="93"/>
      <c r="C147" s="92"/>
      <c r="D147" s="90"/>
      <c r="E147" s="82"/>
      <c r="F147" s="94"/>
      <c r="G147" s="104"/>
      <c r="H147" s="104"/>
      <c r="I147" s="105"/>
      <c r="J147" s="106"/>
      <c r="K147" s="30"/>
      <c r="L147" s="96"/>
      <c r="M147" s="97"/>
      <c r="N147" s="2"/>
      <c r="O147" s="16"/>
      <c r="P147" s="3"/>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row>
    <row r="148" spans="1:142"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row>
    <row r="149" spans="1:142" x14ac:dyDescent="0.25">
      <c r="A149" s="2"/>
      <c r="B149" s="2"/>
      <c r="C149" s="2"/>
      <c r="D149" s="2"/>
      <c r="E149" s="2"/>
      <c r="F149" s="2"/>
      <c r="G149" s="2"/>
      <c r="H149" s="2"/>
      <c r="I149" s="2"/>
      <c r="J149" s="2"/>
      <c r="K149" s="2"/>
      <c r="L149" s="2"/>
      <c r="M149" s="2"/>
      <c r="N149" s="2"/>
      <c r="O149" s="2"/>
      <c r="P149" s="3"/>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row>
    <row r="150" spans="1:142" x14ac:dyDescent="0.25">
      <c r="A150" s="2"/>
      <c r="B150" s="2"/>
      <c r="C150" s="2"/>
      <c r="D150" s="2"/>
      <c r="E150" s="2"/>
      <c r="F150" s="2"/>
      <c r="G150" s="2"/>
      <c r="H150" s="2"/>
      <c r="I150" s="2"/>
      <c r="J150" s="2"/>
      <c r="K150" s="2"/>
      <c r="L150" s="2"/>
      <c r="M150" s="2"/>
      <c r="N150" s="2"/>
      <c r="O150" s="2"/>
      <c r="P150" s="3"/>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row>
    <row r="151" spans="1:142" x14ac:dyDescent="0.25">
      <c r="A151" s="2"/>
      <c r="B151" s="2"/>
      <c r="C151" s="2"/>
      <c r="D151" s="2"/>
      <c r="E151" s="2"/>
      <c r="F151" s="2"/>
      <c r="G151" s="2"/>
      <c r="H151" s="2"/>
      <c r="I151" s="2"/>
      <c r="J151" s="2"/>
      <c r="K151" s="2"/>
      <c r="L151" s="2"/>
      <c r="M151" s="2"/>
      <c r="N151" s="2"/>
      <c r="O151" s="2"/>
      <c r="P151" s="3"/>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row>
    <row r="152" spans="1:142"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row>
    <row r="153" spans="1:142" ht="20.25" x14ac:dyDescent="0.3">
      <c r="A153" s="7"/>
      <c r="B153" s="7"/>
      <c r="C153" s="7"/>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row>
    <row r="154" spans="1:142" x14ac:dyDescent="0.25">
      <c r="A154" s="65"/>
      <c r="B154" s="65"/>
      <c r="C154" s="65"/>
      <c r="D154" s="11"/>
      <c r="E154" s="11"/>
      <c r="F154" s="11"/>
      <c r="G154" s="11"/>
      <c r="H154" s="11"/>
      <c r="I154" s="11"/>
      <c r="J154" s="11"/>
      <c r="K154" s="66"/>
      <c r="L154" s="66"/>
      <c r="M154" s="66"/>
      <c r="N154" s="66"/>
      <c r="O154" s="66"/>
      <c r="P154" s="66"/>
      <c r="Q154" s="66"/>
      <c r="R154" s="66"/>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row>
    <row r="155" spans="1:142" ht="21" thickBot="1" x14ac:dyDescent="0.35">
      <c r="A155" s="6"/>
      <c r="B155" s="6"/>
      <c r="C155" s="6"/>
      <c r="D155" s="22"/>
      <c r="E155" s="22"/>
      <c r="F155" s="22"/>
      <c r="G155" s="22"/>
      <c r="H155" s="22"/>
      <c r="I155" s="22"/>
      <c r="J155" s="63"/>
      <c r="K155" s="5"/>
      <c r="L155" s="63"/>
      <c r="M155" s="98"/>
      <c r="N155" s="73"/>
      <c r="O155" s="5"/>
      <c r="P155" s="4"/>
      <c r="Q155" s="5"/>
      <c r="R155" s="5"/>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row>
    <row r="156" spans="1:142" ht="21" thickBot="1" x14ac:dyDescent="0.35">
      <c r="A156" s="71"/>
      <c r="B156" s="9"/>
      <c r="C156" s="9"/>
      <c r="D156" s="2"/>
      <c r="E156" s="2"/>
      <c r="F156" s="2"/>
      <c r="G156" s="2"/>
      <c r="H156" s="2"/>
      <c r="I156" s="2"/>
      <c r="J156" s="72"/>
      <c r="K156" s="2"/>
      <c r="L156" s="2"/>
      <c r="M156" s="2"/>
      <c r="N156" s="2"/>
      <c r="O156" s="2"/>
      <c r="P156" s="3"/>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row>
    <row r="157" spans="1:142" ht="19.5" thickBot="1" x14ac:dyDescent="0.35">
      <c r="A157" s="68"/>
      <c r="B157" s="2"/>
      <c r="C157" s="2"/>
      <c r="D157" s="2"/>
      <c r="E157" s="2"/>
      <c r="F157" s="2"/>
      <c r="G157" s="2"/>
      <c r="H157" s="2"/>
      <c r="I157" s="2"/>
      <c r="J157" s="23"/>
      <c r="K157" s="2"/>
      <c r="L157" s="2"/>
      <c r="M157" s="2"/>
      <c r="N157" s="2"/>
      <c r="O157" s="2"/>
      <c r="P157" s="3"/>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row>
    <row r="158" spans="1:142" ht="21" thickBot="1" x14ac:dyDescent="0.35">
      <c r="A158" s="69"/>
      <c r="B158" s="13"/>
      <c r="C158" s="13"/>
      <c r="D158" s="2"/>
      <c r="E158" s="2"/>
      <c r="F158" s="2"/>
      <c r="G158" s="2"/>
      <c r="H158" s="2"/>
      <c r="I158" s="2"/>
      <c r="J158" s="103"/>
      <c r="K158" s="13"/>
      <c r="L158" s="13"/>
      <c r="M158" s="2"/>
      <c r="N158" s="2"/>
      <c r="O158" s="2"/>
      <c r="P158" s="3"/>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row>
    <row r="159" spans="1:142" ht="19.5" thickBot="1" x14ac:dyDescent="0.35">
      <c r="A159" s="68"/>
      <c r="B159" s="2"/>
      <c r="C159" s="2"/>
      <c r="D159" s="2"/>
      <c r="E159" s="2"/>
      <c r="F159" s="2"/>
      <c r="G159" s="2"/>
      <c r="H159" s="2"/>
      <c r="I159" s="2"/>
      <c r="J159" s="23"/>
      <c r="K159" s="2"/>
      <c r="L159" s="2"/>
      <c r="M159" s="2"/>
      <c r="N159" s="2"/>
      <c r="O159" s="8"/>
      <c r="P159" s="3"/>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row>
    <row r="160" spans="1:142" ht="21" thickBot="1" x14ac:dyDescent="0.35">
      <c r="A160" s="70"/>
      <c r="B160" s="28"/>
      <c r="C160" s="28"/>
      <c r="D160" s="16"/>
      <c r="E160" s="16"/>
      <c r="F160" s="16"/>
      <c r="G160" s="2"/>
      <c r="H160" s="2"/>
      <c r="I160" s="2"/>
      <c r="J160" s="52"/>
      <c r="K160" s="12"/>
      <c r="L160" s="12"/>
      <c r="M160" s="2"/>
      <c r="N160" s="2"/>
      <c r="O160" s="2"/>
      <c r="P160" s="3"/>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row>
    <row r="161" spans="1:142" x14ac:dyDescent="0.25">
      <c r="A161" s="39"/>
      <c r="B161" s="39"/>
      <c r="C161" s="39"/>
      <c r="D161" s="39"/>
      <c r="E161" s="39"/>
      <c r="F161" s="39"/>
      <c r="G161" s="40"/>
      <c r="H161" s="40"/>
      <c r="I161" s="40"/>
      <c r="J161" s="40"/>
      <c r="K161" s="40"/>
      <c r="L161" s="40"/>
      <c r="M161" s="40"/>
      <c r="N161" s="40"/>
      <c r="O161" s="40"/>
      <c r="P161" s="40"/>
      <c r="Q161" s="40"/>
      <c r="R161" s="40"/>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row>
    <row r="162" spans="1:142" ht="18.75" x14ac:dyDescent="0.3">
      <c r="A162" s="35"/>
      <c r="B162" s="88"/>
      <c r="C162" s="88"/>
      <c r="D162" s="36"/>
      <c r="E162" s="16"/>
      <c r="F162" s="16"/>
      <c r="G162" s="43"/>
      <c r="H162" s="43"/>
      <c r="I162" s="43"/>
      <c r="J162" s="16"/>
      <c r="K162" s="16"/>
      <c r="L162" s="16"/>
      <c r="M162" s="16"/>
      <c r="N162" s="16"/>
      <c r="O162" s="16"/>
      <c r="P162" s="16"/>
      <c r="Q162" s="25"/>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row>
    <row r="163" spans="1:142" ht="20.25" x14ac:dyDescent="0.3">
      <c r="A163" s="32"/>
      <c r="B163" s="31"/>
      <c r="C163" s="31"/>
      <c r="D163" s="17"/>
      <c r="E163" s="16"/>
      <c r="F163" s="25"/>
      <c r="G163" s="2"/>
      <c r="H163" s="2"/>
      <c r="I163" s="2"/>
      <c r="J163" s="102"/>
      <c r="K163" s="25"/>
      <c r="L163" s="87"/>
      <c r="M163" s="99"/>
      <c r="N163" s="25"/>
      <c r="O163" s="42"/>
      <c r="P163" s="16"/>
      <c r="Q163" s="25"/>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row>
    <row r="164" spans="1:142" ht="20.25" x14ac:dyDescent="0.3">
      <c r="A164" s="15"/>
      <c r="B164" s="29"/>
      <c r="C164" s="29"/>
      <c r="D164" s="17"/>
      <c r="E164" s="16"/>
      <c r="F164" s="2"/>
      <c r="G164" s="26"/>
      <c r="H164" s="26"/>
      <c r="I164" s="26"/>
      <c r="J164" s="24"/>
      <c r="K164" s="16"/>
      <c r="L164" s="16"/>
      <c r="M164" s="16"/>
      <c r="N164" s="16"/>
      <c r="O164" s="16"/>
      <c r="P164" s="16"/>
      <c r="Q164" s="16"/>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row>
    <row r="165" spans="1:142" ht="18.75" x14ac:dyDescent="0.3">
      <c r="A165" s="15"/>
      <c r="B165" s="29"/>
      <c r="C165" s="29"/>
      <c r="D165" s="17"/>
      <c r="E165" s="16"/>
      <c r="F165" s="16"/>
      <c r="G165" s="27"/>
      <c r="H165" s="27"/>
      <c r="I165" s="27"/>
      <c r="J165" s="76"/>
      <c r="K165" s="25"/>
      <c r="L165" s="25"/>
      <c r="M165" s="25"/>
      <c r="N165" s="25"/>
      <c r="O165" s="25"/>
      <c r="P165" s="16"/>
      <c r="Q165" s="25"/>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row>
    <row r="166" spans="1:142" ht="18.75" x14ac:dyDescent="0.3">
      <c r="A166" s="18"/>
      <c r="B166" s="45"/>
      <c r="C166" s="45"/>
      <c r="D166" s="20"/>
      <c r="E166" s="16"/>
      <c r="F166" s="16"/>
      <c r="G166" s="33"/>
      <c r="H166" s="33"/>
      <c r="I166" s="33"/>
      <c r="J166" s="44"/>
      <c r="K166" s="25"/>
      <c r="L166" s="25"/>
      <c r="M166" s="25"/>
      <c r="N166" s="25"/>
      <c r="O166" s="25"/>
      <c r="P166" s="16"/>
      <c r="Q166" s="25"/>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row>
    <row r="167" spans="1:142" ht="18.75" x14ac:dyDescent="0.3">
      <c r="A167" s="41"/>
      <c r="B167" s="41"/>
      <c r="C167" s="41"/>
      <c r="D167" s="41"/>
      <c r="E167" s="41"/>
      <c r="F167" s="64"/>
      <c r="G167" s="41"/>
      <c r="H167" s="41"/>
      <c r="I167" s="41"/>
      <c r="J167" s="41"/>
      <c r="K167" s="41"/>
      <c r="L167" s="41"/>
      <c r="M167" s="41"/>
      <c r="N167" s="41"/>
      <c r="O167" s="41"/>
      <c r="P167" s="41"/>
      <c r="Q167" s="41"/>
      <c r="R167" s="41"/>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row>
    <row r="168" spans="1:142" x14ac:dyDescent="0.25">
      <c r="A168" s="37"/>
      <c r="B168" s="51"/>
      <c r="C168" s="51"/>
      <c r="D168" s="56"/>
      <c r="E168" s="80"/>
      <c r="F168" s="14"/>
      <c r="G168" s="14"/>
      <c r="H168" s="14"/>
      <c r="I168" s="100"/>
      <c r="J168" s="101"/>
      <c r="K168" s="80"/>
      <c r="L168" s="14"/>
      <c r="M168" s="14"/>
      <c r="N168" s="53"/>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row>
    <row r="169" spans="1:142" ht="18.75" x14ac:dyDescent="0.3">
      <c r="A169" s="31"/>
      <c r="B169" s="31"/>
      <c r="C169" s="31"/>
      <c r="D169" s="75"/>
      <c r="E169" s="74"/>
      <c r="F169" s="58"/>
      <c r="G169" s="59"/>
      <c r="H169" s="92"/>
      <c r="I169" s="20"/>
      <c r="J169" s="75"/>
      <c r="K169" s="57"/>
      <c r="L169" s="58"/>
      <c r="M169" s="62"/>
      <c r="N169" s="60"/>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row>
    <row r="170" spans="1:142" ht="18.75" x14ac:dyDescent="0.3">
      <c r="A170" s="31"/>
      <c r="B170" s="31"/>
      <c r="C170" s="31"/>
      <c r="D170" s="76"/>
      <c r="E170" s="76"/>
      <c r="F170" s="83"/>
      <c r="G170" s="34"/>
      <c r="H170" s="34"/>
      <c r="I170" s="34"/>
      <c r="J170" s="86"/>
      <c r="K170" s="61"/>
      <c r="L170" s="61"/>
      <c r="M170" s="76"/>
      <c r="N170" s="78"/>
      <c r="O170" s="34"/>
      <c r="P170" s="79"/>
      <c r="Q170" s="61"/>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row>
    <row r="171" spans="1:142" ht="16.5" thickBot="1" x14ac:dyDescent="0.3">
      <c r="A171" s="56"/>
      <c r="B171" s="14"/>
      <c r="C171" s="14"/>
      <c r="D171" s="89"/>
      <c r="E171" s="85"/>
      <c r="F171" s="38"/>
      <c r="G171" s="2"/>
      <c r="H171" s="2"/>
      <c r="I171" s="2"/>
      <c r="J171" s="2"/>
      <c r="K171" s="2"/>
      <c r="L171" s="38"/>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row>
    <row r="172" spans="1:142" ht="19.5" thickBot="1" x14ac:dyDescent="0.35">
      <c r="A172" s="75"/>
      <c r="B172" s="93"/>
      <c r="C172" s="92"/>
      <c r="D172" s="90"/>
      <c r="E172" s="82"/>
      <c r="F172" s="94"/>
      <c r="G172" s="104"/>
      <c r="H172" s="104"/>
      <c r="I172" s="105"/>
      <c r="J172" s="106"/>
      <c r="K172" s="30"/>
      <c r="L172" s="96"/>
      <c r="M172" s="97"/>
      <c r="N172" s="2"/>
      <c r="O172" s="16"/>
      <c r="P172" s="3"/>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row>
    <row r="173" spans="1:142"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row>
    <row r="174" spans="1:142" x14ac:dyDescent="0.25">
      <c r="A174" s="2"/>
      <c r="B174" s="2"/>
      <c r="C174" s="2"/>
      <c r="D174" s="2"/>
      <c r="E174" s="2"/>
      <c r="F174" s="2"/>
      <c r="G174" s="2"/>
      <c r="H174" s="2"/>
      <c r="I174" s="2"/>
      <c r="J174" s="2"/>
      <c r="K174" s="2"/>
      <c r="L174" s="2"/>
      <c r="M174" s="2"/>
      <c r="N174" s="2"/>
      <c r="O174" s="2"/>
      <c r="P174" s="3"/>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row>
    <row r="175" spans="1:142" x14ac:dyDescent="0.25">
      <c r="A175" s="2"/>
      <c r="B175" s="2"/>
      <c r="C175" s="2"/>
      <c r="D175" s="2"/>
      <c r="E175" s="2"/>
      <c r="F175" s="2"/>
      <c r="G175" s="2"/>
      <c r="H175" s="2"/>
      <c r="I175" s="2"/>
      <c r="J175" s="2"/>
      <c r="K175" s="2"/>
      <c r="L175" s="2"/>
      <c r="M175" s="2"/>
      <c r="N175" s="2"/>
      <c r="O175" s="2"/>
      <c r="P175" s="3"/>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row>
    <row r="176" spans="1:142" x14ac:dyDescent="0.25">
      <c r="A176" s="2"/>
      <c r="B176" s="2"/>
      <c r="C176" s="2"/>
      <c r="D176" s="2"/>
      <c r="E176" s="2"/>
      <c r="F176" s="2"/>
      <c r="G176" s="2"/>
      <c r="H176" s="2"/>
      <c r="I176" s="2"/>
      <c r="J176" s="2"/>
      <c r="K176" s="2"/>
      <c r="L176" s="2"/>
      <c r="M176" s="2"/>
      <c r="N176" s="2"/>
      <c r="O176" s="2"/>
      <c r="P176" s="3"/>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row>
    <row r="177" spans="1:142"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row>
    <row r="178" spans="1:142" ht="20.25" x14ac:dyDescent="0.3">
      <c r="A178" s="7"/>
      <c r="B178" s="7"/>
      <c r="C178" s="7"/>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row>
    <row r="179" spans="1:142" x14ac:dyDescent="0.25">
      <c r="A179" s="65"/>
      <c r="B179" s="65"/>
      <c r="C179" s="65"/>
      <c r="D179" s="11"/>
      <c r="E179" s="11"/>
      <c r="F179" s="11"/>
      <c r="G179" s="11"/>
      <c r="H179" s="11"/>
      <c r="I179" s="11"/>
      <c r="J179" s="11"/>
      <c r="K179" s="66"/>
      <c r="L179" s="66"/>
      <c r="M179" s="66"/>
      <c r="N179" s="66"/>
      <c r="O179" s="66"/>
      <c r="P179" s="66"/>
      <c r="Q179" s="66"/>
      <c r="R179" s="66"/>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row>
    <row r="180" spans="1:142" ht="21" thickBot="1" x14ac:dyDescent="0.35">
      <c r="A180" s="6"/>
      <c r="B180" s="6"/>
      <c r="C180" s="6"/>
      <c r="D180" s="22"/>
      <c r="E180" s="22"/>
      <c r="F180" s="22"/>
      <c r="G180" s="22"/>
      <c r="H180" s="22"/>
      <c r="I180" s="22"/>
      <c r="J180" s="63"/>
      <c r="K180" s="5"/>
      <c r="L180" s="63"/>
      <c r="M180" s="98"/>
      <c r="N180" s="73"/>
      <c r="O180" s="5"/>
      <c r="P180" s="4"/>
      <c r="Q180" s="5"/>
      <c r="R180" s="5"/>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row>
    <row r="181" spans="1:142" ht="21" thickBot="1" x14ac:dyDescent="0.35">
      <c r="A181" s="71"/>
      <c r="B181" s="9"/>
      <c r="C181" s="9"/>
      <c r="D181" s="2"/>
      <c r="E181" s="2"/>
      <c r="F181" s="2"/>
      <c r="G181" s="2"/>
      <c r="H181" s="2"/>
      <c r="I181" s="2"/>
      <c r="J181" s="72"/>
      <c r="K181" s="2"/>
      <c r="L181" s="2"/>
      <c r="M181" s="2"/>
      <c r="N181" s="2"/>
      <c r="O181" s="2"/>
      <c r="P181" s="3"/>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row>
    <row r="182" spans="1:142" ht="19.5" thickBot="1" x14ac:dyDescent="0.35">
      <c r="A182" s="68"/>
      <c r="B182" s="2"/>
      <c r="C182" s="2"/>
      <c r="D182" s="2"/>
      <c r="E182" s="2"/>
      <c r="F182" s="2"/>
      <c r="G182" s="2"/>
      <c r="H182" s="2"/>
      <c r="I182" s="2"/>
      <c r="J182" s="23"/>
      <c r="K182" s="2"/>
      <c r="L182" s="2"/>
      <c r="M182" s="2"/>
      <c r="N182" s="2"/>
      <c r="O182" s="2"/>
      <c r="P182" s="3"/>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row>
    <row r="183" spans="1:142" ht="21" thickBot="1" x14ac:dyDescent="0.35">
      <c r="A183" s="69"/>
      <c r="B183" s="13"/>
      <c r="C183" s="13"/>
      <c r="D183" s="2"/>
      <c r="E183" s="2"/>
      <c r="F183" s="2"/>
      <c r="G183" s="2"/>
      <c r="H183" s="2"/>
      <c r="I183" s="2"/>
      <c r="J183" s="103"/>
      <c r="K183" s="13"/>
      <c r="L183" s="13"/>
      <c r="M183" s="2"/>
      <c r="N183" s="2"/>
      <c r="O183" s="2"/>
      <c r="P183" s="3"/>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row>
    <row r="184" spans="1:142" ht="19.5" thickBot="1" x14ac:dyDescent="0.35">
      <c r="A184" s="68"/>
      <c r="B184" s="2"/>
      <c r="C184" s="2"/>
      <c r="D184" s="2"/>
      <c r="E184" s="2"/>
      <c r="F184" s="2"/>
      <c r="G184" s="2"/>
      <c r="H184" s="2"/>
      <c r="I184" s="2"/>
      <c r="J184" s="23"/>
      <c r="K184" s="2"/>
      <c r="L184" s="2"/>
      <c r="M184" s="2"/>
      <c r="N184" s="2"/>
      <c r="O184" s="8"/>
      <c r="P184" s="3"/>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row>
    <row r="185" spans="1:142" ht="21" thickBot="1" x14ac:dyDescent="0.35">
      <c r="A185" s="70"/>
      <c r="B185" s="28"/>
      <c r="C185" s="28"/>
      <c r="D185" s="16"/>
      <c r="E185" s="16"/>
      <c r="F185" s="16"/>
      <c r="G185" s="2"/>
      <c r="H185" s="2"/>
      <c r="I185" s="2"/>
      <c r="J185" s="52"/>
      <c r="K185" s="12"/>
      <c r="L185" s="12"/>
      <c r="M185" s="2"/>
      <c r="N185" s="2"/>
      <c r="O185" s="2"/>
      <c r="P185" s="3"/>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row>
    <row r="186" spans="1:142" x14ac:dyDescent="0.25">
      <c r="A186" s="39"/>
      <c r="B186" s="39"/>
      <c r="C186" s="39"/>
      <c r="D186" s="39"/>
      <c r="E186" s="39"/>
      <c r="F186" s="39"/>
      <c r="G186" s="40"/>
      <c r="H186" s="40"/>
      <c r="I186" s="40"/>
      <c r="J186" s="40"/>
      <c r="K186" s="40"/>
      <c r="L186" s="40"/>
      <c r="M186" s="40"/>
      <c r="N186" s="40"/>
      <c r="O186" s="40"/>
      <c r="P186" s="40"/>
      <c r="Q186" s="40"/>
      <c r="R186" s="40"/>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row>
    <row r="187" spans="1:142" ht="18.75" x14ac:dyDescent="0.3">
      <c r="A187" s="35"/>
      <c r="B187" s="88"/>
      <c r="C187" s="88"/>
      <c r="D187" s="36"/>
      <c r="E187" s="16"/>
      <c r="F187" s="16"/>
      <c r="G187" s="43"/>
      <c r="H187" s="43"/>
      <c r="I187" s="43"/>
      <c r="J187" s="16"/>
      <c r="K187" s="16"/>
      <c r="L187" s="16"/>
      <c r="M187" s="16"/>
      <c r="N187" s="16"/>
      <c r="O187" s="16"/>
      <c r="P187" s="16"/>
      <c r="Q187" s="25"/>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row>
    <row r="188" spans="1:142" ht="20.25" x14ac:dyDescent="0.3">
      <c r="A188" s="32"/>
      <c r="B188" s="31"/>
      <c r="C188" s="31"/>
      <c r="D188" s="17"/>
      <c r="E188" s="16"/>
      <c r="F188" s="25"/>
      <c r="G188" s="2"/>
      <c r="H188" s="2"/>
      <c r="I188" s="2"/>
      <c r="J188" s="102"/>
      <c r="K188" s="25"/>
      <c r="L188" s="87"/>
      <c r="M188" s="99"/>
      <c r="N188" s="25"/>
      <c r="O188" s="42"/>
      <c r="P188" s="16"/>
      <c r="Q188" s="25"/>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row>
    <row r="189" spans="1:142" ht="20.25" x14ac:dyDescent="0.3">
      <c r="A189" s="15"/>
      <c r="B189" s="29"/>
      <c r="C189" s="29"/>
      <c r="D189" s="17"/>
      <c r="E189" s="16"/>
      <c r="F189" s="2"/>
      <c r="G189" s="26"/>
      <c r="H189" s="26"/>
      <c r="I189" s="26"/>
      <c r="J189" s="24"/>
      <c r="K189" s="16"/>
      <c r="L189" s="16"/>
      <c r="M189" s="16"/>
      <c r="N189" s="16"/>
      <c r="O189" s="16"/>
      <c r="P189" s="16"/>
      <c r="Q189" s="16"/>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row>
    <row r="190" spans="1:142" ht="18.75" x14ac:dyDescent="0.3">
      <c r="A190" s="15"/>
      <c r="B190" s="29"/>
      <c r="C190" s="29"/>
      <c r="D190" s="17"/>
      <c r="E190" s="16"/>
      <c r="F190" s="16"/>
      <c r="G190" s="27"/>
      <c r="H190" s="27"/>
      <c r="I190" s="27"/>
      <c r="J190" s="76"/>
      <c r="K190" s="25"/>
      <c r="L190" s="25"/>
      <c r="M190" s="25"/>
      <c r="N190" s="25"/>
      <c r="O190" s="25"/>
      <c r="P190" s="16"/>
      <c r="Q190" s="25"/>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row>
    <row r="191" spans="1:142" ht="18.75" x14ac:dyDescent="0.3">
      <c r="A191" s="18"/>
      <c r="B191" s="45"/>
      <c r="C191" s="45"/>
      <c r="D191" s="20"/>
      <c r="E191" s="16"/>
      <c r="F191" s="16"/>
      <c r="G191" s="33"/>
      <c r="H191" s="33"/>
      <c r="I191" s="33"/>
      <c r="J191" s="44"/>
      <c r="K191" s="25"/>
      <c r="L191" s="25"/>
      <c r="M191" s="25"/>
      <c r="N191" s="25"/>
      <c r="O191" s="25"/>
      <c r="P191" s="16"/>
      <c r="Q191" s="25"/>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row>
    <row r="192" spans="1:142" ht="18.75" x14ac:dyDescent="0.3">
      <c r="A192" s="41"/>
      <c r="B192" s="41"/>
      <c r="C192" s="41"/>
      <c r="D192" s="41"/>
      <c r="E192" s="41"/>
      <c r="F192" s="64"/>
      <c r="G192" s="41"/>
      <c r="H192" s="41"/>
      <c r="I192" s="41"/>
      <c r="J192" s="41"/>
      <c r="K192" s="41"/>
      <c r="L192" s="41"/>
      <c r="M192" s="41"/>
      <c r="N192" s="41"/>
      <c r="O192" s="41"/>
      <c r="P192" s="41"/>
      <c r="Q192" s="41"/>
      <c r="R192" s="41"/>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row>
    <row r="193" spans="1:142" x14ac:dyDescent="0.25">
      <c r="A193" s="37"/>
      <c r="B193" s="51"/>
      <c r="C193" s="51"/>
      <c r="D193" s="56"/>
      <c r="E193" s="80"/>
      <c r="F193" s="14"/>
      <c r="G193" s="14"/>
      <c r="H193" s="14"/>
      <c r="I193" s="100"/>
      <c r="J193" s="101"/>
      <c r="K193" s="80"/>
      <c r="L193" s="14"/>
      <c r="M193" s="14"/>
      <c r="N193" s="53"/>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row>
    <row r="194" spans="1:142" ht="18.75" x14ac:dyDescent="0.3">
      <c r="A194" s="31"/>
      <c r="B194" s="31"/>
      <c r="C194" s="31"/>
      <c r="D194" s="75"/>
      <c r="E194" s="74"/>
      <c r="F194" s="58"/>
      <c r="G194" s="59"/>
      <c r="H194" s="92"/>
      <c r="I194" s="20"/>
      <c r="J194" s="75"/>
      <c r="K194" s="57"/>
      <c r="L194" s="58"/>
      <c r="M194" s="62"/>
      <c r="N194" s="60"/>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row>
    <row r="195" spans="1:142" ht="18.75" x14ac:dyDescent="0.3">
      <c r="A195" s="31"/>
      <c r="B195" s="31"/>
      <c r="C195" s="31"/>
      <c r="D195" s="76"/>
      <c r="E195" s="76"/>
      <c r="F195" s="83"/>
      <c r="G195" s="34"/>
      <c r="H195" s="34"/>
      <c r="I195" s="34"/>
      <c r="J195" s="86"/>
      <c r="K195" s="61"/>
      <c r="L195" s="61"/>
      <c r="M195" s="76"/>
      <c r="N195" s="78"/>
      <c r="O195" s="34"/>
      <c r="P195" s="79"/>
      <c r="Q195" s="61"/>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row>
    <row r="196" spans="1:142" ht="16.5" thickBot="1" x14ac:dyDescent="0.3">
      <c r="A196" s="56"/>
      <c r="B196" s="14"/>
      <c r="C196" s="14"/>
      <c r="D196" s="89"/>
      <c r="E196" s="85"/>
      <c r="F196" s="38"/>
      <c r="G196" s="2"/>
      <c r="H196" s="2"/>
      <c r="I196" s="2"/>
      <c r="J196" s="2"/>
      <c r="K196" s="2"/>
      <c r="L196" s="38"/>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row>
    <row r="197" spans="1:142" ht="19.5" thickBot="1" x14ac:dyDescent="0.35">
      <c r="A197" s="75"/>
      <c r="B197" s="93"/>
      <c r="C197" s="92"/>
      <c r="D197" s="90"/>
      <c r="E197" s="82"/>
      <c r="F197" s="94"/>
      <c r="G197" s="104"/>
      <c r="H197" s="104"/>
      <c r="I197" s="105"/>
      <c r="J197" s="106"/>
      <c r="K197" s="30"/>
      <c r="L197" s="96"/>
      <c r="M197" s="97"/>
      <c r="N197" s="2"/>
      <c r="O197" s="16"/>
      <c r="P197" s="3"/>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row>
    <row r="198" spans="1:142"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row>
    <row r="199" spans="1:142" x14ac:dyDescent="0.25">
      <c r="A199" s="2"/>
      <c r="B199" s="2"/>
      <c r="C199" s="2"/>
      <c r="D199" s="2"/>
      <c r="E199" s="2"/>
      <c r="F199" s="2"/>
      <c r="G199" s="2"/>
      <c r="H199" s="2"/>
      <c r="I199" s="2"/>
      <c r="J199" s="2"/>
      <c r="K199" s="2"/>
      <c r="L199" s="2"/>
      <c r="M199" s="2"/>
      <c r="N199" s="2"/>
      <c r="O199" s="2"/>
      <c r="P199" s="3"/>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row>
    <row r="200" spans="1:142" x14ac:dyDescent="0.25">
      <c r="A200" s="2"/>
      <c r="B200" s="2"/>
      <c r="C200" s="2"/>
      <c r="D200" s="2"/>
      <c r="E200" s="2"/>
      <c r="F200" s="2"/>
      <c r="G200" s="2"/>
      <c r="H200" s="2"/>
      <c r="I200" s="2"/>
      <c r="J200" s="2"/>
      <c r="K200" s="2"/>
      <c r="L200" s="2"/>
      <c r="M200" s="2"/>
      <c r="N200" s="2"/>
      <c r="O200" s="2"/>
      <c r="P200" s="3"/>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row>
    <row r="201" spans="1:142" x14ac:dyDescent="0.25">
      <c r="A201" s="2"/>
      <c r="B201" s="2"/>
      <c r="C201" s="2"/>
      <c r="D201" s="2"/>
      <c r="E201" s="2"/>
      <c r="F201" s="2"/>
      <c r="G201" s="2"/>
      <c r="H201" s="2"/>
      <c r="I201" s="2"/>
      <c r="J201" s="2"/>
      <c r="K201" s="2"/>
      <c r="L201" s="2"/>
      <c r="M201" s="2"/>
      <c r="N201" s="2"/>
      <c r="O201" s="2"/>
      <c r="P201" s="3"/>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row>
    <row r="202" spans="1:142"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row>
    <row r="203" spans="1:142" ht="20.25" x14ac:dyDescent="0.3">
      <c r="A203" s="7"/>
      <c r="B203" s="7"/>
      <c r="C203" s="7"/>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row>
    <row r="204" spans="1:142" x14ac:dyDescent="0.25">
      <c r="A204" s="65"/>
      <c r="B204" s="65"/>
      <c r="C204" s="65"/>
      <c r="D204" s="11"/>
      <c r="E204" s="11"/>
      <c r="F204" s="11"/>
      <c r="G204" s="11"/>
      <c r="H204" s="11"/>
      <c r="I204" s="11"/>
      <c r="J204" s="11"/>
      <c r="K204" s="66"/>
      <c r="L204" s="66"/>
      <c r="M204" s="66"/>
      <c r="N204" s="66"/>
      <c r="O204" s="66"/>
      <c r="P204" s="66"/>
      <c r="Q204" s="66"/>
      <c r="R204" s="66"/>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row>
    <row r="205" spans="1:142" ht="21" thickBot="1" x14ac:dyDescent="0.35">
      <c r="A205" s="6"/>
      <c r="B205" s="6"/>
      <c r="C205" s="6"/>
      <c r="D205" s="22"/>
      <c r="E205" s="22"/>
      <c r="F205" s="22"/>
      <c r="G205" s="22"/>
      <c r="H205" s="22"/>
      <c r="I205" s="22"/>
      <c r="J205" s="63"/>
      <c r="K205" s="5"/>
      <c r="L205" s="63"/>
      <c r="M205" s="98"/>
      <c r="N205" s="73"/>
      <c r="O205" s="5"/>
      <c r="P205" s="4"/>
      <c r="Q205" s="5"/>
      <c r="R205" s="5"/>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row>
    <row r="206" spans="1:142" ht="21" thickBot="1" x14ac:dyDescent="0.35">
      <c r="A206" s="71"/>
      <c r="B206" s="9"/>
      <c r="C206" s="9"/>
      <c r="D206" s="2"/>
      <c r="E206" s="2"/>
      <c r="F206" s="2"/>
      <c r="G206" s="2"/>
      <c r="H206" s="2"/>
      <c r="I206" s="2"/>
      <c r="J206" s="72"/>
      <c r="K206" s="2"/>
      <c r="L206" s="2"/>
      <c r="M206" s="2"/>
      <c r="N206" s="2"/>
      <c r="O206" s="2"/>
      <c r="P206" s="3"/>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row>
    <row r="207" spans="1:142" ht="19.5" thickBot="1" x14ac:dyDescent="0.35">
      <c r="A207" s="68"/>
      <c r="B207" s="2"/>
      <c r="C207" s="2"/>
      <c r="D207" s="2"/>
      <c r="E207" s="2"/>
      <c r="F207" s="2"/>
      <c r="G207" s="2"/>
      <c r="H207" s="2"/>
      <c r="I207" s="2"/>
      <c r="J207" s="23"/>
      <c r="K207" s="2"/>
      <c r="L207" s="2"/>
      <c r="M207" s="2"/>
      <c r="N207" s="2"/>
      <c r="O207" s="2"/>
      <c r="P207" s="3"/>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row>
    <row r="208" spans="1:142" ht="21" thickBot="1" x14ac:dyDescent="0.35">
      <c r="A208" s="69"/>
      <c r="B208" s="13"/>
      <c r="C208" s="13"/>
      <c r="D208" s="2"/>
      <c r="E208" s="2"/>
      <c r="F208" s="2"/>
      <c r="G208" s="2"/>
      <c r="H208" s="2"/>
      <c r="I208" s="2"/>
      <c r="J208" s="103"/>
      <c r="K208" s="13"/>
      <c r="L208" s="13"/>
      <c r="M208" s="2"/>
      <c r="N208" s="2"/>
      <c r="O208" s="2"/>
      <c r="P208" s="3"/>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row>
    <row r="209" spans="1:142" ht="19.5" thickBot="1" x14ac:dyDescent="0.35">
      <c r="A209" s="68"/>
      <c r="B209" s="2"/>
      <c r="C209" s="2"/>
      <c r="D209" s="2"/>
      <c r="E209" s="2"/>
      <c r="F209" s="2"/>
      <c r="G209" s="2"/>
      <c r="H209" s="2"/>
      <c r="I209" s="2"/>
      <c r="J209" s="23"/>
      <c r="K209" s="2"/>
      <c r="L209" s="2"/>
      <c r="M209" s="2"/>
      <c r="N209" s="2"/>
      <c r="O209" s="8"/>
      <c r="P209" s="3"/>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row>
    <row r="210" spans="1:142" ht="21" thickBot="1" x14ac:dyDescent="0.35">
      <c r="A210" s="70"/>
      <c r="B210" s="28"/>
      <c r="C210" s="28"/>
      <c r="D210" s="16"/>
      <c r="E210" s="16"/>
      <c r="F210" s="16"/>
      <c r="G210" s="2"/>
      <c r="H210" s="2"/>
      <c r="I210" s="2"/>
      <c r="J210" s="52"/>
      <c r="K210" s="12"/>
      <c r="L210" s="12"/>
      <c r="M210" s="2"/>
      <c r="N210" s="2"/>
      <c r="O210" s="2"/>
      <c r="P210" s="3"/>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row>
    <row r="211" spans="1:142" x14ac:dyDescent="0.25">
      <c r="A211" s="39"/>
      <c r="B211" s="39"/>
      <c r="C211" s="39"/>
      <c r="D211" s="39"/>
      <c r="E211" s="39"/>
      <c r="F211" s="39"/>
      <c r="G211" s="40"/>
      <c r="H211" s="40"/>
      <c r="I211" s="40"/>
      <c r="J211" s="40"/>
      <c r="K211" s="40"/>
      <c r="L211" s="40"/>
      <c r="M211" s="40"/>
      <c r="N211" s="40"/>
      <c r="O211" s="40"/>
      <c r="P211" s="40"/>
      <c r="Q211" s="40"/>
      <c r="R211" s="40"/>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row>
    <row r="212" spans="1:142" ht="18.75" x14ac:dyDescent="0.3">
      <c r="A212" s="35"/>
      <c r="B212" s="88"/>
      <c r="C212" s="88"/>
      <c r="D212" s="36"/>
      <c r="E212" s="16"/>
      <c r="F212" s="16"/>
      <c r="G212" s="43"/>
      <c r="H212" s="43"/>
      <c r="I212" s="43"/>
      <c r="J212" s="16"/>
      <c r="K212" s="16"/>
      <c r="L212" s="16"/>
      <c r="M212" s="16"/>
      <c r="N212" s="16"/>
      <c r="O212" s="16"/>
      <c r="P212" s="16"/>
      <c r="Q212" s="25"/>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row>
    <row r="213" spans="1:142" ht="20.25" x14ac:dyDescent="0.3">
      <c r="A213" s="32"/>
      <c r="B213" s="31"/>
      <c r="C213" s="31"/>
      <c r="D213" s="17"/>
      <c r="E213" s="16"/>
      <c r="F213" s="25"/>
      <c r="G213" s="2"/>
      <c r="H213" s="2"/>
      <c r="I213" s="2"/>
      <c r="J213" s="102"/>
      <c r="K213" s="25"/>
      <c r="L213" s="87"/>
      <c r="M213" s="99"/>
      <c r="N213" s="25"/>
      <c r="O213" s="42"/>
      <c r="P213" s="16"/>
      <c r="Q213" s="25"/>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row>
    <row r="214" spans="1:142" ht="20.25" x14ac:dyDescent="0.3">
      <c r="A214" s="15"/>
      <c r="B214" s="29"/>
      <c r="C214" s="29"/>
      <c r="D214" s="17"/>
      <c r="E214" s="16"/>
      <c r="F214" s="2"/>
      <c r="G214" s="26"/>
      <c r="H214" s="26"/>
      <c r="I214" s="26"/>
      <c r="J214" s="24"/>
      <c r="K214" s="16"/>
      <c r="L214" s="16"/>
      <c r="M214" s="16"/>
      <c r="N214" s="16"/>
      <c r="O214" s="16"/>
      <c r="P214" s="16"/>
      <c r="Q214" s="16"/>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row>
    <row r="215" spans="1:142" ht="18.75" x14ac:dyDescent="0.3">
      <c r="A215" s="15"/>
      <c r="B215" s="29"/>
      <c r="C215" s="29"/>
      <c r="D215" s="17"/>
      <c r="E215" s="16"/>
      <c r="F215" s="16"/>
      <c r="G215" s="27"/>
      <c r="H215" s="27"/>
      <c r="I215" s="27"/>
      <c r="J215" s="76"/>
      <c r="K215" s="25"/>
      <c r="L215" s="25"/>
      <c r="M215" s="25"/>
      <c r="N215" s="25"/>
      <c r="O215" s="25"/>
      <c r="P215" s="16"/>
      <c r="Q215" s="25"/>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row>
    <row r="216" spans="1:142" ht="18.75" x14ac:dyDescent="0.3">
      <c r="A216" s="18"/>
      <c r="B216" s="45"/>
      <c r="C216" s="45"/>
      <c r="D216" s="20"/>
      <c r="E216" s="16"/>
      <c r="F216" s="16"/>
      <c r="G216" s="33"/>
      <c r="H216" s="33"/>
      <c r="I216" s="33"/>
      <c r="J216" s="44"/>
      <c r="K216" s="25"/>
      <c r="L216" s="25"/>
      <c r="M216" s="25"/>
      <c r="N216" s="25"/>
      <c r="O216" s="25"/>
      <c r="P216" s="16"/>
      <c r="Q216" s="25"/>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row>
    <row r="217" spans="1:142" ht="18.75" x14ac:dyDescent="0.3">
      <c r="A217" s="41"/>
      <c r="B217" s="41"/>
      <c r="C217" s="41"/>
      <c r="D217" s="41"/>
      <c r="E217" s="41"/>
      <c r="F217" s="64"/>
      <c r="G217" s="41"/>
      <c r="H217" s="41"/>
      <c r="I217" s="41"/>
      <c r="J217" s="41"/>
      <c r="K217" s="41"/>
      <c r="L217" s="41"/>
      <c r="M217" s="41"/>
      <c r="N217" s="41"/>
      <c r="O217" s="41"/>
      <c r="P217" s="41"/>
      <c r="Q217" s="41"/>
      <c r="R217" s="41"/>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row>
    <row r="218" spans="1:142" x14ac:dyDescent="0.25">
      <c r="A218" s="37"/>
      <c r="B218" s="51"/>
      <c r="C218" s="51"/>
      <c r="D218" s="56"/>
      <c r="E218" s="80"/>
      <c r="F218" s="14"/>
      <c r="G218" s="14"/>
      <c r="H218" s="14"/>
      <c r="I218" s="100"/>
      <c r="J218" s="101"/>
      <c r="K218" s="80"/>
      <c r="L218" s="14"/>
      <c r="M218" s="14"/>
      <c r="N218" s="53"/>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row>
    <row r="219" spans="1:142" ht="18.75" x14ac:dyDescent="0.3">
      <c r="A219" s="31"/>
      <c r="B219" s="31"/>
      <c r="C219" s="31"/>
      <c r="D219" s="75"/>
      <c r="E219" s="74"/>
      <c r="F219" s="58"/>
      <c r="G219" s="59"/>
      <c r="H219" s="92"/>
      <c r="I219" s="20"/>
      <c r="J219" s="75"/>
      <c r="K219" s="57"/>
      <c r="L219" s="58"/>
      <c r="M219" s="62"/>
      <c r="N219" s="60"/>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row>
    <row r="220" spans="1:142" ht="18.75" x14ac:dyDescent="0.3">
      <c r="A220" s="31"/>
      <c r="B220" s="31"/>
      <c r="C220" s="31"/>
      <c r="D220" s="76"/>
      <c r="E220" s="76"/>
      <c r="F220" s="83"/>
      <c r="G220" s="34"/>
      <c r="H220" s="34"/>
      <c r="I220" s="34"/>
      <c r="J220" s="86"/>
      <c r="K220" s="61"/>
      <c r="L220" s="61"/>
      <c r="M220" s="76"/>
      <c r="N220" s="78"/>
      <c r="O220" s="34"/>
      <c r="P220" s="79"/>
      <c r="Q220" s="61"/>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row>
    <row r="221" spans="1:142" ht="16.5" thickBot="1" x14ac:dyDescent="0.3">
      <c r="A221" s="56"/>
      <c r="B221" s="14"/>
      <c r="C221" s="14"/>
      <c r="D221" s="89"/>
      <c r="E221" s="85"/>
      <c r="F221" s="38"/>
      <c r="G221" s="2"/>
      <c r="H221" s="2"/>
      <c r="I221" s="2"/>
      <c r="J221" s="2"/>
      <c r="K221" s="2"/>
      <c r="L221" s="38"/>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row>
    <row r="222" spans="1:142" ht="19.5" thickBot="1" x14ac:dyDescent="0.35">
      <c r="A222" s="75"/>
      <c r="B222" s="93"/>
      <c r="C222" s="92"/>
      <c r="D222" s="90"/>
      <c r="E222" s="82"/>
      <c r="F222" s="94"/>
      <c r="G222" s="104"/>
      <c r="H222" s="104"/>
      <c r="I222" s="105"/>
      <c r="J222" s="106"/>
      <c r="K222" s="30"/>
      <c r="L222" s="96"/>
      <c r="M222" s="97"/>
      <c r="N222" s="2"/>
      <c r="O222" s="16"/>
      <c r="P222" s="3"/>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row>
    <row r="223" spans="1:142"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row>
    <row r="224" spans="1:142" x14ac:dyDescent="0.25">
      <c r="A224" s="2"/>
      <c r="B224" s="2"/>
      <c r="C224" s="2"/>
      <c r="D224" s="2"/>
      <c r="E224" s="2"/>
      <c r="F224" s="2"/>
      <c r="G224" s="2"/>
      <c r="H224" s="2"/>
      <c r="I224" s="2"/>
      <c r="J224" s="2"/>
      <c r="K224" s="2"/>
      <c r="L224" s="2"/>
      <c r="M224" s="2"/>
      <c r="N224" s="2"/>
      <c r="O224" s="2"/>
      <c r="P224" s="3"/>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row>
    <row r="225" spans="1:142" x14ac:dyDescent="0.25">
      <c r="A225" s="2"/>
      <c r="B225" s="2"/>
      <c r="C225" s="2"/>
      <c r="D225" s="2"/>
      <c r="E225" s="2"/>
      <c r="F225" s="2"/>
      <c r="G225" s="2"/>
      <c r="H225" s="2"/>
      <c r="I225" s="2"/>
      <c r="J225" s="2"/>
      <c r="K225" s="2"/>
      <c r="L225" s="2"/>
      <c r="M225" s="2"/>
      <c r="N225" s="2"/>
      <c r="O225" s="2"/>
      <c r="P225" s="3"/>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row>
    <row r="226" spans="1:142" x14ac:dyDescent="0.25">
      <c r="A226" s="2"/>
      <c r="B226" s="2"/>
      <c r="C226" s="2"/>
      <c r="D226" s="2"/>
      <c r="E226" s="2"/>
      <c r="F226" s="2"/>
      <c r="G226" s="2"/>
      <c r="H226" s="2"/>
      <c r="I226" s="2"/>
      <c r="J226" s="2"/>
      <c r="K226" s="2"/>
      <c r="L226" s="2"/>
      <c r="M226" s="2"/>
      <c r="N226" s="2"/>
      <c r="O226" s="2"/>
      <c r="P226" s="3"/>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row>
    <row r="227" spans="1:142"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row>
    <row r="228" spans="1:142" ht="20.25" x14ac:dyDescent="0.3">
      <c r="A228" s="7"/>
      <c r="B228" s="7"/>
      <c r="C228" s="7"/>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row>
    <row r="229" spans="1:142" x14ac:dyDescent="0.25">
      <c r="A229" s="65"/>
      <c r="B229" s="65"/>
      <c r="C229" s="65"/>
      <c r="D229" s="11"/>
      <c r="E229" s="11"/>
      <c r="F229" s="11"/>
      <c r="G229" s="11"/>
      <c r="H229" s="11"/>
      <c r="I229" s="11"/>
      <c r="J229" s="11"/>
      <c r="K229" s="66"/>
      <c r="L229" s="66"/>
      <c r="M229" s="66"/>
      <c r="N229" s="66"/>
      <c r="O229" s="66"/>
      <c r="P229" s="66"/>
      <c r="Q229" s="66"/>
      <c r="R229" s="66"/>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row>
    <row r="230" spans="1:142" ht="21" thickBot="1" x14ac:dyDescent="0.35">
      <c r="A230" s="6"/>
      <c r="B230" s="6"/>
      <c r="C230" s="6"/>
      <c r="D230" s="22"/>
      <c r="E230" s="22"/>
      <c r="F230" s="22"/>
      <c r="G230" s="22"/>
      <c r="H230" s="22"/>
      <c r="I230" s="22"/>
      <c r="J230" s="63"/>
      <c r="K230" s="5"/>
      <c r="L230" s="63"/>
      <c r="M230" s="98"/>
      <c r="N230" s="73"/>
      <c r="O230" s="5"/>
      <c r="P230" s="4"/>
      <c r="Q230" s="5"/>
      <c r="R230" s="5"/>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row>
    <row r="231" spans="1:142" ht="21" thickBot="1" x14ac:dyDescent="0.35">
      <c r="A231" s="71"/>
      <c r="B231" s="9"/>
      <c r="C231" s="9"/>
      <c r="D231" s="2"/>
      <c r="E231" s="2"/>
      <c r="F231" s="2"/>
      <c r="G231" s="2"/>
      <c r="H231" s="2"/>
      <c r="I231" s="2"/>
      <c r="J231" s="72"/>
      <c r="K231" s="2"/>
      <c r="L231" s="2"/>
      <c r="M231" s="2"/>
      <c r="N231" s="2"/>
      <c r="O231" s="2"/>
      <c r="P231" s="3"/>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row>
    <row r="232" spans="1:142" ht="19.5" thickBot="1" x14ac:dyDescent="0.35">
      <c r="A232" s="68"/>
      <c r="B232" s="2"/>
      <c r="C232" s="2"/>
      <c r="D232" s="2"/>
      <c r="E232" s="2"/>
      <c r="F232" s="2"/>
      <c r="G232" s="2"/>
      <c r="H232" s="2"/>
      <c r="I232" s="2"/>
      <c r="J232" s="23"/>
      <c r="K232" s="2"/>
      <c r="L232" s="2"/>
      <c r="M232" s="2"/>
      <c r="N232" s="2"/>
      <c r="O232" s="2"/>
      <c r="P232" s="3"/>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row>
    <row r="233" spans="1:142" ht="21" thickBot="1" x14ac:dyDescent="0.35">
      <c r="A233" s="69"/>
      <c r="B233" s="13"/>
      <c r="C233" s="13"/>
      <c r="D233" s="2"/>
      <c r="E233" s="2"/>
      <c r="F233" s="2"/>
      <c r="G233" s="2"/>
      <c r="H233" s="2"/>
      <c r="I233" s="2"/>
      <c r="J233" s="103"/>
      <c r="K233" s="13"/>
      <c r="L233" s="13"/>
      <c r="M233" s="2"/>
      <c r="N233" s="2"/>
      <c r="O233" s="2"/>
      <c r="P233" s="3"/>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row>
    <row r="234" spans="1:142" ht="19.5" thickBot="1" x14ac:dyDescent="0.35">
      <c r="A234" s="68"/>
      <c r="B234" s="2"/>
      <c r="C234" s="2"/>
      <c r="D234" s="2"/>
      <c r="E234" s="2"/>
      <c r="F234" s="2"/>
      <c r="G234" s="2"/>
      <c r="H234" s="2"/>
      <c r="I234" s="2"/>
      <c r="J234" s="23"/>
      <c r="K234" s="2"/>
      <c r="L234" s="2"/>
      <c r="M234" s="2"/>
      <c r="N234" s="2"/>
      <c r="O234" s="8"/>
      <c r="P234" s="3"/>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row>
    <row r="235" spans="1:142" ht="21" thickBot="1" x14ac:dyDescent="0.35">
      <c r="A235" s="70"/>
      <c r="B235" s="28"/>
      <c r="C235" s="28"/>
      <c r="D235" s="16"/>
      <c r="E235" s="16"/>
      <c r="F235" s="16"/>
      <c r="G235" s="2"/>
      <c r="H235" s="2"/>
      <c r="I235" s="2"/>
      <c r="J235" s="52"/>
      <c r="K235" s="12"/>
      <c r="L235" s="12"/>
      <c r="M235" s="2"/>
      <c r="N235" s="2"/>
      <c r="O235" s="2"/>
      <c r="P235" s="3"/>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row>
    <row r="236" spans="1:142" x14ac:dyDescent="0.25">
      <c r="A236" s="39"/>
      <c r="B236" s="39"/>
      <c r="C236" s="39"/>
      <c r="D236" s="39"/>
      <c r="E236" s="39"/>
      <c r="F236" s="39"/>
      <c r="G236" s="40"/>
      <c r="H236" s="40"/>
      <c r="I236" s="40"/>
      <c r="J236" s="40"/>
      <c r="K236" s="40"/>
      <c r="L236" s="40"/>
      <c r="M236" s="40"/>
      <c r="N236" s="40"/>
      <c r="O236" s="40"/>
      <c r="P236" s="40"/>
      <c r="Q236" s="40"/>
      <c r="R236" s="40"/>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row>
    <row r="237" spans="1:142" ht="18.75" x14ac:dyDescent="0.3">
      <c r="A237" s="35"/>
      <c r="B237" s="88"/>
      <c r="C237" s="88"/>
      <c r="D237" s="36"/>
      <c r="E237" s="16"/>
      <c r="F237" s="16"/>
      <c r="G237" s="43"/>
      <c r="H237" s="43"/>
      <c r="I237" s="43"/>
      <c r="J237" s="16"/>
      <c r="K237" s="16"/>
      <c r="L237" s="16"/>
      <c r="M237" s="16"/>
      <c r="N237" s="16"/>
      <c r="O237" s="16"/>
      <c r="P237" s="16"/>
      <c r="Q237" s="25"/>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row>
    <row r="238" spans="1:142" ht="20.25" x14ac:dyDescent="0.3">
      <c r="A238" s="32"/>
      <c r="B238" s="31"/>
      <c r="C238" s="31"/>
      <c r="D238" s="17"/>
      <c r="E238" s="16"/>
      <c r="F238" s="25"/>
      <c r="G238" s="2"/>
      <c r="H238" s="2"/>
      <c r="I238" s="2"/>
      <c r="J238" s="102"/>
      <c r="K238" s="25"/>
      <c r="L238" s="87"/>
      <c r="M238" s="99"/>
      <c r="N238" s="25"/>
      <c r="O238" s="42"/>
      <c r="P238" s="16"/>
      <c r="Q238" s="25"/>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row>
    <row r="239" spans="1:142" ht="20.25" x14ac:dyDescent="0.3">
      <c r="A239" s="15"/>
      <c r="B239" s="29"/>
      <c r="C239" s="29"/>
      <c r="D239" s="17"/>
      <c r="E239" s="16"/>
      <c r="F239" s="2"/>
      <c r="G239" s="26"/>
      <c r="H239" s="26"/>
      <c r="I239" s="26"/>
      <c r="J239" s="24"/>
      <c r="K239" s="16"/>
      <c r="L239" s="16"/>
      <c r="M239" s="16"/>
      <c r="N239" s="16"/>
      <c r="O239" s="16"/>
      <c r="P239" s="16"/>
      <c r="Q239" s="16"/>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row>
    <row r="240" spans="1:142" ht="18.75" x14ac:dyDescent="0.3">
      <c r="A240" s="15"/>
      <c r="B240" s="29"/>
      <c r="C240" s="29"/>
      <c r="D240" s="17"/>
      <c r="E240" s="16"/>
      <c r="F240" s="16"/>
      <c r="G240" s="27"/>
      <c r="H240" s="27"/>
      <c r="I240" s="27"/>
      <c r="J240" s="76"/>
      <c r="K240" s="25"/>
      <c r="L240" s="25"/>
      <c r="M240" s="25"/>
      <c r="N240" s="25"/>
      <c r="O240" s="25"/>
      <c r="P240" s="16"/>
      <c r="Q240" s="25"/>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row>
    <row r="241" spans="1:142" ht="18.75" x14ac:dyDescent="0.3">
      <c r="A241" s="18"/>
      <c r="B241" s="45"/>
      <c r="C241" s="45"/>
      <c r="D241" s="20"/>
      <c r="E241" s="16"/>
      <c r="F241" s="16"/>
      <c r="G241" s="33"/>
      <c r="H241" s="33"/>
      <c r="I241" s="33"/>
      <c r="J241" s="44"/>
      <c r="K241" s="25"/>
      <c r="L241" s="25"/>
      <c r="M241" s="25"/>
      <c r="N241" s="25"/>
      <c r="O241" s="25"/>
      <c r="P241" s="16"/>
      <c r="Q241" s="25"/>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row>
    <row r="242" spans="1:142" ht="18.75" x14ac:dyDescent="0.3">
      <c r="A242" s="41"/>
      <c r="B242" s="41"/>
      <c r="C242" s="41"/>
      <c r="D242" s="41"/>
      <c r="E242" s="41"/>
      <c r="F242" s="64"/>
      <c r="G242" s="41"/>
      <c r="H242" s="41"/>
      <c r="I242" s="41"/>
      <c r="J242" s="41"/>
      <c r="K242" s="41"/>
      <c r="L242" s="41"/>
      <c r="M242" s="41"/>
      <c r="N242" s="41"/>
      <c r="O242" s="41"/>
      <c r="P242" s="41"/>
      <c r="Q242" s="41"/>
      <c r="R242" s="41"/>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row>
    <row r="243" spans="1:142" x14ac:dyDescent="0.25">
      <c r="A243" s="37"/>
      <c r="B243" s="51"/>
      <c r="C243" s="51"/>
      <c r="D243" s="56"/>
      <c r="E243" s="80"/>
      <c r="F243" s="14"/>
      <c r="G243" s="14"/>
      <c r="H243" s="14"/>
      <c r="I243" s="100"/>
      <c r="J243" s="101"/>
      <c r="K243" s="80"/>
      <c r="L243" s="14"/>
      <c r="M243" s="14"/>
      <c r="N243" s="53"/>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row>
    <row r="244" spans="1:142" ht="18.75" x14ac:dyDescent="0.3">
      <c r="A244" s="31"/>
      <c r="B244" s="31"/>
      <c r="C244" s="31"/>
      <c r="D244" s="75"/>
      <c r="E244" s="74"/>
      <c r="F244" s="58"/>
      <c r="G244" s="59"/>
      <c r="H244" s="92"/>
      <c r="I244" s="20"/>
      <c r="J244" s="75"/>
      <c r="K244" s="57"/>
      <c r="L244" s="58"/>
      <c r="M244" s="62"/>
      <c r="N244" s="60"/>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row>
    <row r="245" spans="1:142" ht="18.75" x14ac:dyDescent="0.3">
      <c r="A245" s="31"/>
      <c r="B245" s="31"/>
      <c r="C245" s="31"/>
      <c r="D245" s="76"/>
      <c r="E245" s="76"/>
      <c r="F245" s="83"/>
      <c r="G245" s="34"/>
      <c r="H245" s="34"/>
      <c r="I245" s="34"/>
      <c r="J245" s="86"/>
      <c r="K245" s="61"/>
      <c r="L245" s="61"/>
      <c r="M245" s="76"/>
      <c r="N245" s="78"/>
      <c r="O245" s="34"/>
      <c r="P245" s="79"/>
      <c r="Q245" s="61"/>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row>
    <row r="246" spans="1:142" ht="16.5" thickBot="1" x14ac:dyDescent="0.3">
      <c r="A246" s="56"/>
      <c r="B246" s="14"/>
      <c r="C246" s="14"/>
      <c r="D246" s="89"/>
      <c r="E246" s="85"/>
      <c r="F246" s="38"/>
      <c r="G246" s="2"/>
      <c r="H246" s="2"/>
      <c r="I246" s="2"/>
      <c r="J246" s="2"/>
      <c r="K246" s="2"/>
      <c r="L246" s="38"/>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row>
    <row r="247" spans="1:142" ht="19.5" thickBot="1" x14ac:dyDescent="0.35">
      <c r="A247" s="75"/>
      <c r="B247" s="93"/>
      <c r="C247" s="92"/>
      <c r="D247" s="90"/>
      <c r="E247" s="82"/>
      <c r="F247" s="94"/>
      <c r="G247" s="104"/>
      <c r="H247" s="104"/>
      <c r="I247" s="105"/>
      <c r="J247" s="106"/>
      <c r="K247" s="30"/>
      <c r="L247" s="96"/>
      <c r="M247" s="97"/>
      <c r="N247" s="2"/>
      <c r="O247" s="16"/>
      <c r="P247" s="3"/>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row>
    <row r="248" spans="1:142"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row>
    <row r="249" spans="1:142" x14ac:dyDescent="0.25">
      <c r="A249" s="2"/>
      <c r="B249" s="2"/>
      <c r="C249" s="2"/>
      <c r="D249" s="2"/>
      <c r="E249" s="2"/>
      <c r="F249" s="2"/>
      <c r="G249" s="2"/>
      <c r="H249" s="2"/>
      <c r="I249" s="2"/>
      <c r="J249" s="2"/>
      <c r="K249" s="2"/>
      <c r="L249" s="2"/>
      <c r="M249" s="2"/>
      <c r="N249" s="2"/>
      <c r="O249" s="2"/>
      <c r="P249" s="3"/>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row>
    <row r="250" spans="1:142" x14ac:dyDescent="0.25">
      <c r="A250" s="2"/>
      <c r="B250" s="2"/>
      <c r="C250" s="2"/>
      <c r="D250" s="2"/>
      <c r="E250" s="2"/>
      <c r="F250" s="2"/>
      <c r="G250" s="2"/>
      <c r="H250" s="2"/>
      <c r="I250" s="2"/>
      <c r="J250" s="2"/>
      <c r="K250" s="2"/>
      <c r="L250" s="2"/>
      <c r="M250" s="2"/>
      <c r="N250" s="2"/>
      <c r="O250" s="2"/>
      <c r="P250" s="3"/>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row>
    <row r="251" spans="1:142" x14ac:dyDescent="0.25">
      <c r="A251" s="2"/>
      <c r="B251" s="2"/>
      <c r="C251" s="2"/>
      <c r="D251" s="2"/>
      <c r="E251" s="2"/>
      <c r="F251" s="2"/>
      <c r="G251" s="2"/>
      <c r="H251" s="2"/>
      <c r="I251" s="2"/>
      <c r="J251" s="2"/>
      <c r="K251" s="2"/>
      <c r="L251" s="2"/>
      <c r="M251" s="2"/>
      <c r="N251" s="2"/>
      <c r="O251" s="2"/>
      <c r="P251" s="3"/>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row>
    <row r="252" spans="1:142"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row>
    <row r="253" spans="1:142" ht="20.25" x14ac:dyDescent="0.3">
      <c r="A253" s="7"/>
      <c r="B253" s="7"/>
      <c r="C253" s="7"/>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row>
    <row r="254" spans="1:142" x14ac:dyDescent="0.25">
      <c r="A254" s="65"/>
      <c r="B254" s="65"/>
      <c r="C254" s="65"/>
      <c r="D254" s="11"/>
      <c r="E254" s="11"/>
      <c r="F254" s="11"/>
      <c r="G254" s="11"/>
      <c r="H254" s="11"/>
      <c r="I254" s="11"/>
      <c r="J254" s="11"/>
      <c r="K254" s="66"/>
      <c r="L254" s="66"/>
      <c r="M254" s="66"/>
      <c r="N254" s="66"/>
      <c r="O254" s="66"/>
      <c r="P254" s="66"/>
      <c r="Q254" s="66"/>
      <c r="R254" s="66"/>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row>
    <row r="255" spans="1:142" ht="21" thickBot="1" x14ac:dyDescent="0.35">
      <c r="A255" s="6"/>
      <c r="B255" s="6"/>
      <c r="C255" s="6"/>
      <c r="D255" s="22"/>
      <c r="E255" s="22"/>
      <c r="F255" s="22"/>
      <c r="G255" s="22"/>
      <c r="H255" s="22"/>
      <c r="I255" s="22"/>
      <c r="J255" s="63"/>
      <c r="K255" s="5"/>
      <c r="L255" s="63"/>
      <c r="M255" s="98"/>
      <c r="N255" s="73"/>
      <c r="O255" s="5"/>
      <c r="P255" s="4"/>
      <c r="Q255" s="5"/>
      <c r="R255" s="5"/>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row>
    <row r="256" spans="1:142" ht="21" thickBot="1" x14ac:dyDescent="0.35">
      <c r="A256" s="71"/>
      <c r="B256" s="9"/>
      <c r="C256" s="9"/>
      <c r="D256" s="2"/>
      <c r="E256" s="2"/>
      <c r="F256" s="2"/>
      <c r="G256" s="2"/>
      <c r="H256" s="2"/>
      <c r="I256" s="2"/>
      <c r="J256" s="72"/>
      <c r="K256" s="2"/>
      <c r="L256" s="2"/>
      <c r="M256" s="2"/>
      <c r="N256" s="2"/>
      <c r="O256" s="2"/>
      <c r="P256" s="3"/>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row>
    <row r="257" spans="1:142" ht="19.5" thickBot="1" x14ac:dyDescent="0.35">
      <c r="A257" s="68"/>
      <c r="B257" s="2"/>
      <c r="C257" s="2"/>
      <c r="D257" s="2"/>
      <c r="E257" s="2"/>
      <c r="F257" s="2"/>
      <c r="G257" s="2"/>
      <c r="H257" s="2"/>
      <c r="I257" s="2"/>
      <c r="J257" s="23"/>
      <c r="K257" s="2"/>
      <c r="L257" s="2"/>
      <c r="M257" s="2"/>
      <c r="N257" s="2"/>
      <c r="O257" s="2"/>
      <c r="P257" s="3"/>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row>
    <row r="258" spans="1:142" ht="21" thickBot="1" x14ac:dyDescent="0.35">
      <c r="A258" s="69"/>
      <c r="B258" s="13"/>
      <c r="C258" s="13"/>
      <c r="D258" s="2"/>
      <c r="E258" s="2"/>
      <c r="F258" s="2"/>
      <c r="G258" s="2"/>
      <c r="H258" s="2"/>
      <c r="I258" s="2"/>
      <c r="J258" s="103"/>
      <c r="K258" s="13"/>
      <c r="L258" s="13"/>
      <c r="M258" s="2"/>
      <c r="N258" s="2"/>
      <c r="O258" s="2"/>
      <c r="P258" s="3"/>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row>
    <row r="259" spans="1:142" ht="19.5" thickBot="1" x14ac:dyDescent="0.35">
      <c r="A259" s="68"/>
      <c r="B259" s="2"/>
      <c r="C259" s="2"/>
      <c r="D259" s="2"/>
      <c r="E259" s="2"/>
      <c r="F259" s="2"/>
      <c r="G259" s="2"/>
      <c r="H259" s="2"/>
      <c r="I259" s="2"/>
      <c r="J259" s="23"/>
      <c r="K259" s="2"/>
      <c r="L259" s="2"/>
      <c r="M259" s="2"/>
      <c r="N259" s="2"/>
      <c r="O259" s="8"/>
      <c r="P259" s="3"/>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row>
    <row r="260" spans="1:142" ht="21" thickBot="1" x14ac:dyDescent="0.35">
      <c r="A260" s="70"/>
      <c r="B260" s="28"/>
      <c r="C260" s="28"/>
      <c r="D260" s="16"/>
      <c r="E260" s="16"/>
      <c r="F260" s="16"/>
      <c r="G260" s="2"/>
      <c r="H260" s="2"/>
      <c r="I260" s="2"/>
      <c r="J260" s="52"/>
      <c r="K260" s="12"/>
      <c r="L260" s="12"/>
      <c r="M260" s="2"/>
      <c r="N260" s="2"/>
      <c r="O260" s="2"/>
      <c r="P260" s="3"/>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row>
    <row r="261" spans="1:142" x14ac:dyDescent="0.25">
      <c r="A261" s="39"/>
      <c r="B261" s="39"/>
      <c r="C261" s="39"/>
      <c r="D261" s="39"/>
      <c r="E261" s="39"/>
      <c r="F261" s="39"/>
      <c r="G261" s="40"/>
      <c r="H261" s="40"/>
      <c r="I261" s="40"/>
      <c r="J261" s="40"/>
      <c r="K261" s="40"/>
      <c r="L261" s="40"/>
      <c r="M261" s="40"/>
      <c r="N261" s="40"/>
      <c r="O261" s="40"/>
      <c r="P261" s="40"/>
      <c r="Q261" s="40"/>
      <c r="R261" s="40"/>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row>
    <row r="262" spans="1:142" ht="18.75" x14ac:dyDescent="0.3">
      <c r="A262" s="35"/>
      <c r="B262" s="88"/>
      <c r="C262" s="88"/>
      <c r="D262" s="36"/>
      <c r="E262" s="16"/>
      <c r="F262" s="16"/>
      <c r="G262" s="43"/>
      <c r="H262" s="43"/>
      <c r="I262" s="43"/>
      <c r="J262" s="16"/>
      <c r="K262" s="16"/>
      <c r="L262" s="16"/>
      <c r="M262" s="16"/>
      <c r="N262" s="16"/>
      <c r="O262" s="16"/>
      <c r="P262" s="16"/>
      <c r="Q262" s="25"/>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row>
    <row r="263" spans="1:142" ht="20.25" x14ac:dyDescent="0.3">
      <c r="A263" s="32"/>
      <c r="B263" s="31"/>
      <c r="C263" s="31"/>
      <c r="D263" s="17"/>
      <c r="E263" s="16"/>
      <c r="F263" s="25"/>
      <c r="G263" s="2"/>
      <c r="H263" s="2"/>
      <c r="I263" s="2"/>
      <c r="J263" s="102"/>
      <c r="K263" s="25"/>
      <c r="L263" s="87"/>
      <c r="M263" s="99"/>
      <c r="N263" s="25"/>
      <c r="O263" s="42"/>
      <c r="P263" s="16"/>
      <c r="Q263" s="25"/>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row>
    <row r="264" spans="1:142" ht="20.25" x14ac:dyDescent="0.3">
      <c r="A264" s="15"/>
      <c r="B264" s="29"/>
      <c r="C264" s="29"/>
      <c r="D264" s="17"/>
      <c r="E264" s="16"/>
      <c r="F264" s="2"/>
      <c r="G264" s="26"/>
      <c r="H264" s="26"/>
      <c r="I264" s="26"/>
      <c r="J264" s="24"/>
      <c r="K264" s="16"/>
      <c r="L264" s="16"/>
      <c r="M264" s="16"/>
      <c r="N264" s="16"/>
      <c r="O264" s="16"/>
      <c r="P264" s="16"/>
      <c r="Q264" s="16"/>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row>
    <row r="265" spans="1:142" ht="18.75" x14ac:dyDescent="0.3">
      <c r="A265" s="15"/>
      <c r="B265" s="29"/>
      <c r="C265" s="29"/>
      <c r="D265" s="17"/>
      <c r="E265" s="16"/>
      <c r="F265" s="16"/>
      <c r="G265" s="27"/>
      <c r="H265" s="27"/>
      <c r="I265" s="27"/>
      <c r="J265" s="76"/>
      <c r="K265" s="25"/>
      <c r="L265" s="25"/>
      <c r="M265" s="25"/>
      <c r="N265" s="25"/>
      <c r="O265" s="25"/>
      <c r="P265" s="16"/>
      <c r="Q265" s="25"/>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row>
    <row r="266" spans="1:142" ht="18.75" x14ac:dyDescent="0.3">
      <c r="A266" s="18"/>
      <c r="B266" s="45"/>
      <c r="C266" s="45"/>
      <c r="D266" s="20"/>
      <c r="E266" s="16"/>
      <c r="F266" s="16"/>
      <c r="G266" s="33"/>
      <c r="H266" s="33"/>
      <c r="I266" s="33"/>
      <c r="J266" s="44"/>
      <c r="K266" s="25"/>
      <c r="L266" s="25"/>
      <c r="M266" s="25"/>
      <c r="N266" s="25"/>
      <c r="O266" s="25"/>
      <c r="P266" s="16"/>
      <c r="Q266" s="25"/>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row>
    <row r="267" spans="1:142" ht="18.75" x14ac:dyDescent="0.3">
      <c r="A267" s="41"/>
      <c r="B267" s="41"/>
      <c r="C267" s="41"/>
      <c r="D267" s="41"/>
      <c r="E267" s="41"/>
      <c r="F267" s="64"/>
      <c r="G267" s="41"/>
      <c r="H267" s="41"/>
      <c r="I267" s="41"/>
      <c r="J267" s="41"/>
      <c r="K267" s="41"/>
      <c r="L267" s="41"/>
      <c r="M267" s="41"/>
      <c r="N267" s="41"/>
      <c r="O267" s="41"/>
      <c r="P267" s="41"/>
      <c r="Q267" s="41"/>
      <c r="R267" s="41"/>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c r="EK267" s="2"/>
      <c r="EL267" s="2"/>
    </row>
    <row r="268" spans="1:142" x14ac:dyDescent="0.25">
      <c r="A268" s="37"/>
      <c r="B268" s="51"/>
      <c r="C268" s="51"/>
      <c r="D268" s="56"/>
      <c r="E268" s="80"/>
      <c r="F268" s="14"/>
      <c r="G268" s="14"/>
      <c r="H268" s="14"/>
      <c r="I268" s="100"/>
      <c r="J268" s="101"/>
      <c r="K268" s="80"/>
      <c r="L268" s="14"/>
      <c r="M268" s="14"/>
      <c r="N268" s="53"/>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row>
    <row r="269" spans="1:142" ht="18.75" x14ac:dyDescent="0.3">
      <c r="A269" s="31"/>
      <c r="B269" s="31"/>
      <c r="C269" s="31"/>
      <c r="D269" s="75"/>
      <c r="E269" s="74"/>
      <c r="F269" s="58"/>
      <c r="G269" s="59"/>
      <c r="H269" s="92"/>
      <c r="I269" s="20"/>
      <c r="J269" s="75"/>
      <c r="K269" s="57"/>
      <c r="L269" s="58"/>
      <c r="M269" s="62"/>
      <c r="N269" s="60"/>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row>
    <row r="270" spans="1:142" ht="18.75" x14ac:dyDescent="0.3">
      <c r="A270" s="31"/>
      <c r="B270" s="31"/>
      <c r="C270" s="31"/>
      <c r="D270" s="76"/>
      <c r="E270" s="76"/>
      <c r="F270" s="83"/>
      <c r="G270" s="34"/>
      <c r="H270" s="34"/>
      <c r="I270" s="34"/>
      <c r="J270" s="86"/>
      <c r="K270" s="61"/>
      <c r="L270" s="61"/>
      <c r="M270" s="76"/>
      <c r="N270" s="78"/>
      <c r="O270" s="34"/>
      <c r="P270" s="79"/>
      <c r="Q270" s="61"/>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c r="EK270" s="2"/>
      <c r="EL270" s="2"/>
    </row>
    <row r="271" spans="1:142" ht="16.5" thickBot="1" x14ac:dyDescent="0.3">
      <c r="A271" s="56"/>
      <c r="B271" s="14"/>
      <c r="C271" s="14"/>
      <c r="D271" s="89"/>
      <c r="E271" s="85"/>
      <c r="F271" s="38"/>
      <c r="G271" s="2"/>
      <c r="H271" s="2"/>
      <c r="I271" s="2"/>
      <c r="J271" s="2"/>
      <c r="K271" s="2"/>
      <c r="L271" s="38"/>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c r="EK271" s="2"/>
      <c r="EL271" s="2"/>
    </row>
    <row r="272" spans="1:142" ht="19.5" thickBot="1" x14ac:dyDescent="0.35">
      <c r="A272" s="75"/>
      <c r="B272" s="93"/>
      <c r="C272" s="92"/>
      <c r="D272" s="90"/>
      <c r="E272" s="82"/>
      <c r="F272" s="94"/>
      <c r="G272" s="104"/>
      <c r="H272" s="104"/>
      <c r="I272" s="105"/>
      <c r="J272" s="106"/>
      <c r="K272" s="30"/>
      <c r="L272" s="96"/>
      <c r="M272" s="97"/>
      <c r="N272" s="2"/>
      <c r="O272" s="16"/>
      <c r="P272" s="3"/>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row>
  </sheetData>
  <phoneticPr fontId="0" type="noConversion"/>
  <pageMargins left="0.78740157499999996" right="0.78740157499999996" top="0.984251969" bottom="0.984251969" header="0.49212598499999999" footer="0.4921259849999999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G39"/>
  <sheetViews>
    <sheetView workbookViewId="0">
      <selection activeCell="H14" sqref="H14"/>
    </sheetView>
  </sheetViews>
  <sheetFormatPr defaultRowHeight="15.75" x14ac:dyDescent="0.25"/>
  <cols>
    <col min="3" max="3" width="1.875" customWidth="1"/>
    <col min="5" max="5" width="3" customWidth="1"/>
    <col min="6" max="6" width="13.875" customWidth="1"/>
    <col min="7" max="7" width="6.5" customWidth="1"/>
    <col min="8" max="8" width="2.125" customWidth="1"/>
    <col min="9" max="9" width="1.875" customWidth="1"/>
    <col min="10" max="10" width="13.25" customWidth="1"/>
    <col min="11" max="11" width="1.375" customWidth="1"/>
    <col min="12" max="12" width="3" customWidth="1"/>
    <col min="14" max="14" width="9.25" customWidth="1"/>
    <col min="15" max="85" width="9" style="3"/>
  </cols>
  <sheetData>
    <row r="1" spans="1:14" ht="20.25" x14ac:dyDescent="0.3">
      <c r="A1" s="7" t="s">
        <v>0</v>
      </c>
      <c r="B1" s="7"/>
      <c r="C1" s="7"/>
      <c r="D1" s="2"/>
      <c r="E1" s="2"/>
      <c r="F1" s="2"/>
      <c r="G1" s="2"/>
      <c r="H1" s="2"/>
      <c r="I1" s="2"/>
      <c r="J1" s="2"/>
      <c r="K1" s="2"/>
      <c r="L1" s="2"/>
      <c r="M1" s="2"/>
      <c r="N1" s="2"/>
    </row>
    <row r="2" spans="1:14" ht="12" customHeight="1" x14ac:dyDescent="0.25">
      <c r="A2" s="65" t="s">
        <v>34</v>
      </c>
      <c r="B2" s="65"/>
      <c r="C2" s="65"/>
      <c r="D2" s="11"/>
      <c r="E2" s="11"/>
      <c r="F2" s="11"/>
      <c r="G2" s="11"/>
      <c r="H2" s="11"/>
      <c r="I2" s="11"/>
      <c r="J2" s="11"/>
      <c r="K2" s="66"/>
      <c r="L2" s="66"/>
      <c r="M2" s="66"/>
      <c r="N2" s="66"/>
    </row>
    <row r="3" spans="1:14" ht="21" thickBot="1" x14ac:dyDescent="0.35">
      <c r="A3" s="6" t="s">
        <v>57</v>
      </c>
      <c r="B3" s="6"/>
      <c r="C3" s="6"/>
      <c r="D3" s="22"/>
      <c r="E3" s="22"/>
      <c r="F3" s="22"/>
      <c r="G3" s="22"/>
      <c r="H3" s="22"/>
      <c r="I3" s="22"/>
      <c r="J3" s="63"/>
      <c r="K3" s="5"/>
      <c r="L3" s="192" t="s">
        <v>58</v>
      </c>
      <c r="M3" s="114">
        <f>J30</f>
        <v>6.4870939574880104</v>
      </c>
      <c r="N3" s="193" t="s">
        <v>1</v>
      </c>
    </row>
    <row r="4" spans="1:14" ht="21" thickBot="1" x14ac:dyDescent="0.35">
      <c r="A4" s="71" t="s">
        <v>39</v>
      </c>
      <c r="B4" s="9"/>
      <c r="C4" s="9"/>
      <c r="D4" s="2"/>
      <c r="E4" s="2"/>
      <c r="F4" s="2"/>
      <c r="G4" s="2"/>
      <c r="H4" s="2"/>
      <c r="I4" s="2"/>
      <c r="J4" s="72">
        <v>10000</v>
      </c>
      <c r="K4" s="2"/>
      <c r="L4" s="2"/>
      <c r="M4" s="2"/>
      <c r="N4" s="2"/>
    </row>
    <row r="5" spans="1:14" ht="9" customHeight="1" thickBot="1" x14ac:dyDescent="0.35">
      <c r="A5" s="68"/>
      <c r="B5" s="2"/>
      <c r="C5" s="2"/>
      <c r="D5" s="2"/>
      <c r="E5" s="2"/>
      <c r="F5" s="2"/>
      <c r="G5" s="2"/>
      <c r="H5" s="2"/>
      <c r="I5" s="2"/>
      <c r="J5" s="23"/>
      <c r="K5" s="2"/>
      <c r="L5" s="2"/>
      <c r="M5" s="2"/>
      <c r="N5" s="2"/>
    </row>
    <row r="6" spans="1:14" ht="21" thickBot="1" x14ac:dyDescent="0.35">
      <c r="A6" s="67" t="s">
        <v>59</v>
      </c>
      <c r="B6" s="13"/>
      <c r="C6" s="13"/>
      <c r="D6" s="2"/>
      <c r="E6" s="2"/>
      <c r="F6" s="2"/>
      <c r="G6" s="2"/>
      <c r="H6" s="2"/>
      <c r="I6" s="2"/>
      <c r="J6" s="115">
        <v>7777</v>
      </c>
      <c r="K6" s="13"/>
      <c r="L6" s="13"/>
      <c r="M6" s="2"/>
      <c r="N6" s="2"/>
    </row>
    <row r="7" spans="1:14" ht="9.75" customHeight="1" thickBot="1" x14ac:dyDescent="0.35">
      <c r="A7" s="68"/>
      <c r="B7" s="2"/>
      <c r="C7" s="2"/>
      <c r="D7" s="2"/>
      <c r="E7" s="2"/>
      <c r="F7" s="2"/>
      <c r="G7" s="2"/>
      <c r="H7" s="2"/>
      <c r="I7" s="2"/>
      <c r="J7" s="23"/>
      <c r="K7" s="2"/>
      <c r="L7" s="2"/>
      <c r="M7" s="2"/>
      <c r="N7" s="2"/>
    </row>
    <row r="8" spans="1:14" ht="21" thickBot="1" x14ac:dyDescent="0.35">
      <c r="A8" s="70" t="s">
        <v>23</v>
      </c>
      <c r="B8" s="28"/>
      <c r="C8" s="28"/>
      <c r="D8" s="16"/>
      <c r="E8" s="16"/>
      <c r="F8" s="16"/>
      <c r="G8" s="2"/>
      <c r="H8" s="2"/>
      <c r="I8" s="2"/>
      <c r="J8" s="52">
        <v>4</v>
      </c>
      <c r="K8" s="12" t="s">
        <v>10</v>
      </c>
      <c r="L8" s="12"/>
      <c r="M8" s="2"/>
      <c r="N8" s="2"/>
    </row>
    <row r="9" spans="1:14" x14ac:dyDescent="0.25">
      <c r="A9" s="39"/>
      <c r="B9" s="39"/>
      <c r="C9" s="39"/>
      <c r="D9" s="39"/>
      <c r="E9" s="39"/>
      <c r="F9" s="39"/>
      <c r="G9" s="40"/>
      <c r="H9" s="40"/>
      <c r="I9" s="40"/>
      <c r="J9" s="40"/>
      <c r="K9" s="40"/>
      <c r="L9" s="40"/>
      <c r="M9" s="40"/>
      <c r="N9" s="40"/>
    </row>
    <row r="10" spans="1:14" ht="18.75" x14ac:dyDescent="0.3">
      <c r="A10" s="35" t="s">
        <v>11</v>
      </c>
      <c r="B10" s="196" t="s">
        <v>72</v>
      </c>
      <c r="C10" s="88"/>
      <c r="D10" s="36"/>
      <c r="E10" s="16"/>
      <c r="F10" s="16"/>
      <c r="G10" s="43" t="s">
        <v>14</v>
      </c>
      <c r="H10" s="43"/>
      <c r="I10" s="43"/>
      <c r="J10" s="16"/>
      <c r="K10" s="16"/>
      <c r="L10" s="16"/>
      <c r="M10" s="16"/>
      <c r="N10" s="16"/>
    </row>
    <row r="11" spans="1:14" ht="14.25" customHeight="1" x14ac:dyDescent="0.3">
      <c r="A11" s="32" t="s">
        <v>28</v>
      </c>
      <c r="B11" s="31"/>
      <c r="C11" s="31"/>
      <c r="D11" s="17"/>
      <c r="E11" s="16"/>
      <c r="F11" s="25"/>
      <c r="G11" s="2"/>
      <c r="H11" s="2"/>
      <c r="I11" s="2"/>
      <c r="J11" s="102"/>
      <c r="K11" s="25"/>
      <c r="L11" s="87"/>
      <c r="M11" s="99"/>
      <c r="N11" s="25"/>
    </row>
    <row r="12" spans="1:14" ht="20.25" x14ac:dyDescent="0.3">
      <c r="A12" s="15" t="s">
        <v>5</v>
      </c>
      <c r="B12" s="29"/>
      <c r="C12" s="29"/>
      <c r="D12" s="17"/>
      <c r="E12" s="16"/>
      <c r="F12" s="2"/>
      <c r="G12" s="117" t="s">
        <v>8</v>
      </c>
      <c r="H12" s="26"/>
      <c r="I12" s="26"/>
      <c r="J12" s="118">
        <f>J6</f>
        <v>7777</v>
      </c>
      <c r="K12" s="16"/>
      <c r="L12" s="16"/>
      <c r="M12" s="16"/>
      <c r="N12" s="16"/>
    </row>
    <row r="13" spans="1:14" ht="18.75" x14ac:dyDescent="0.3">
      <c r="A13" s="108" t="s">
        <v>6</v>
      </c>
      <c r="B13" s="29"/>
      <c r="C13" s="29"/>
      <c r="D13" s="17"/>
      <c r="E13" s="16"/>
      <c r="F13" s="16"/>
      <c r="G13" s="27" t="s">
        <v>16</v>
      </c>
      <c r="H13" s="27"/>
      <c r="I13" s="27"/>
      <c r="J13" s="76">
        <f>J4</f>
        <v>10000</v>
      </c>
      <c r="K13" s="25"/>
      <c r="L13" s="25"/>
      <c r="M13" s="25"/>
      <c r="N13" s="25"/>
    </row>
    <row r="14" spans="1:14" ht="18.75" x14ac:dyDescent="0.3">
      <c r="A14" s="112" t="s">
        <v>7</v>
      </c>
      <c r="B14" s="29"/>
      <c r="C14" s="29"/>
      <c r="D14" s="17"/>
      <c r="E14" s="16"/>
      <c r="F14" s="16"/>
      <c r="G14" s="120" t="s">
        <v>9</v>
      </c>
      <c r="H14" s="33"/>
      <c r="I14" s="33"/>
      <c r="J14" s="44">
        <f>J8</f>
        <v>4</v>
      </c>
      <c r="K14" s="25"/>
      <c r="L14" s="25"/>
      <c r="M14" s="25"/>
      <c r="N14" s="25"/>
    </row>
    <row r="15" spans="1:14" ht="18.75" x14ac:dyDescent="0.3">
      <c r="A15" s="110" t="s">
        <v>56</v>
      </c>
      <c r="B15" s="19"/>
      <c r="C15" s="19"/>
      <c r="D15" s="20"/>
      <c r="E15" s="2"/>
      <c r="F15" s="2"/>
      <c r="G15" s="2"/>
      <c r="H15" s="2"/>
      <c r="I15" s="2"/>
      <c r="J15" s="2"/>
      <c r="K15" s="2"/>
      <c r="L15" s="2"/>
      <c r="M15" s="2"/>
      <c r="N15" s="2"/>
    </row>
    <row r="16" spans="1:14" ht="18.75" x14ac:dyDescent="0.3">
      <c r="A16" s="41"/>
      <c r="B16" s="41"/>
      <c r="C16" s="41"/>
      <c r="D16" s="41"/>
      <c r="E16" s="41"/>
      <c r="F16" s="64" t="s">
        <v>71</v>
      </c>
      <c r="G16" s="41"/>
      <c r="H16" s="41"/>
      <c r="I16" s="41"/>
      <c r="J16" s="41"/>
      <c r="K16" s="41"/>
      <c r="L16" s="41"/>
      <c r="M16" s="41"/>
      <c r="N16" s="41"/>
    </row>
    <row r="17" spans="1:14" x14ac:dyDescent="0.25">
      <c r="A17" s="56" t="s">
        <v>29</v>
      </c>
      <c r="B17" s="46" t="s">
        <v>3</v>
      </c>
      <c r="C17" s="51"/>
      <c r="D17" s="56" t="s">
        <v>30</v>
      </c>
      <c r="E17" s="80"/>
      <c r="F17" s="14"/>
      <c r="G17" s="14"/>
      <c r="H17" s="14"/>
      <c r="I17" s="128">
        <f>J8</f>
        <v>4</v>
      </c>
      <c r="J17" s="159"/>
      <c r="K17" s="37"/>
      <c r="L17" s="16"/>
      <c r="M17" s="16"/>
      <c r="N17" s="77"/>
    </row>
    <row r="18" spans="1:14" ht="18.75" x14ac:dyDescent="0.3">
      <c r="A18" s="47" t="s">
        <v>15</v>
      </c>
      <c r="B18" s="48"/>
      <c r="C18" s="31"/>
      <c r="D18" s="75">
        <f>J4</f>
        <v>10000</v>
      </c>
      <c r="E18" s="119" t="s">
        <v>20</v>
      </c>
      <c r="F18" s="123">
        <f>J6</f>
        <v>7777</v>
      </c>
      <c r="G18" s="125" t="s">
        <v>61</v>
      </c>
      <c r="H18" s="124" t="s">
        <v>60</v>
      </c>
      <c r="I18" s="129" t="s">
        <v>18</v>
      </c>
      <c r="J18" s="160"/>
      <c r="K18" s="78"/>
      <c r="L18" s="34"/>
      <c r="M18" s="79"/>
      <c r="N18" s="61"/>
    </row>
    <row r="19" spans="1:14" ht="11.25" customHeight="1" x14ac:dyDescent="0.3">
      <c r="A19" s="31"/>
      <c r="B19" s="31"/>
      <c r="C19" s="31"/>
      <c r="D19" s="76"/>
      <c r="E19" s="121"/>
      <c r="F19" s="122"/>
      <c r="G19" s="126"/>
      <c r="H19" s="111"/>
      <c r="I19" s="127"/>
      <c r="J19" s="76"/>
      <c r="K19" s="78"/>
      <c r="L19" s="34"/>
      <c r="M19" s="79"/>
      <c r="N19" s="61"/>
    </row>
    <row r="20" spans="1:14" ht="18.75" x14ac:dyDescent="0.3">
      <c r="A20" s="31"/>
      <c r="B20" s="31"/>
      <c r="C20" s="56" t="s">
        <v>31</v>
      </c>
      <c r="D20" s="161"/>
      <c r="E20" s="148"/>
      <c r="F20" s="149"/>
      <c r="G20" s="150"/>
      <c r="H20" s="151"/>
      <c r="I20" s="152"/>
      <c r="J20" s="153">
        <f>J8</f>
        <v>4</v>
      </c>
      <c r="K20" s="78"/>
      <c r="L20" s="34"/>
      <c r="M20" s="79"/>
      <c r="N20" s="61"/>
    </row>
    <row r="21" spans="1:14" ht="18.75" x14ac:dyDescent="0.3">
      <c r="A21" s="31"/>
      <c r="B21" s="31"/>
      <c r="C21" s="164"/>
      <c r="D21" s="162">
        <f>J4</f>
        <v>10000</v>
      </c>
      <c r="E21" s="154" t="s">
        <v>53</v>
      </c>
      <c r="F21" s="155">
        <f>J6</f>
        <v>7777</v>
      </c>
      <c r="G21" s="156" t="s">
        <v>62</v>
      </c>
      <c r="H21" s="157">
        <v>1</v>
      </c>
      <c r="I21" s="58" t="s">
        <v>63</v>
      </c>
      <c r="J21" s="158" t="s">
        <v>64</v>
      </c>
      <c r="K21" s="61"/>
      <c r="L21" s="61"/>
      <c r="M21" s="76"/>
      <c r="N21" s="78"/>
    </row>
    <row r="22" spans="1:14" ht="10.5" customHeight="1" x14ac:dyDescent="0.3">
      <c r="A22" s="31"/>
      <c r="B22" s="31"/>
      <c r="C22" s="31"/>
      <c r="D22" s="135"/>
      <c r="E22" s="131"/>
      <c r="F22" s="136"/>
      <c r="G22" s="84"/>
      <c r="H22" s="133"/>
      <c r="I22" s="34"/>
      <c r="J22" s="132"/>
      <c r="K22" s="61"/>
      <c r="L22" s="61"/>
      <c r="M22" s="76"/>
      <c r="N22" s="78"/>
    </row>
    <row r="23" spans="1:14" x14ac:dyDescent="0.25">
      <c r="A23" s="37"/>
      <c r="B23" s="16"/>
      <c r="C23" s="56" t="s">
        <v>32</v>
      </c>
      <c r="D23" s="139"/>
      <c r="E23" s="139"/>
      <c r="F23" s="140">
        <f>J8</f>
        <v>4</v>
      </c>
      <c r="G23" s="14"/>
      <c r="H23" s="14"/>
      <c r="I23" s="14"/>
      <c r="J23" s="36"/>
      <c r="K23" s="16"/>
      <c r="L23" s="37"/>
      <c r="M23" s="16"/>
      <c r="N23" s="16"/>
    </row>
    <row r="24" spans="1:14" ht="17.25" customHeight="1" x14ac:dyDescent="0.3">
      <c r="A24" s="76"/>
      <c r="B24" s="130"/>
      <c r="C24" s="165"/>
      <c r="D24" s="166">
        <f>J4/J6</f>
        <v>1.2858428700012858</v>
      </c>
      <c r="E24" s="81" t="s">
        <v>20</v>
      </c>
      <c r="F24" s="141" t="s">
        <v>65</v>
      </c>
      <c r="G24" s="167"/>
      <c r="H24" s="19"/>
      <c r="I24" s="19"/>
      <c r="J24" s="168"/>
      <c r="K24" s="30"/>
      <c r="L24" s="95"/>
      <c r="M24" s="122"/>
      <c r="N24" s="16"/>
    </row>
    <row r="25" spans="1:14" ht="10.5" customHeight="1" x14ac:dyDescent="0.3">
      <c r="A25" s="76"/>
      <c r="B25" s="130"/>
      <c r="C25" s="61"/>
      <c r="D25" s="138"/>
      <c r="E25" s="76"/>
      <c r="F25" s="137"/>
      <c r="G25" s="91"/>
      <c r="H25" s="2"/>
      <c r="I25" s="2"/>
      <c r="J25" s="134"/>
      <c r="K25" s="30"/>
      <c r="L25" s="95"/>
      <c r="M25" s="122"/>
      <c r="N25" s="16"/>
    </row>
    <row r="26" spans="1:14" ht="18.75" x14ac:dyDescent="0.3">
      <c r="A26" s="2"/>
      <c r="B26" s="2"/>
      <c r="C26" s="173" t="s">
        <v>68</v>
      </c>
      <c r="D26" s="105"/>
      <c r="E26" s="143"/>
      <c r="F26" s="144">
        <f>J8</f>
        <v>4</v>
      </c>
      <c r="G26" s="145" t="s">
        <v>66</v>
      </c>
      <c r="H26" s="146"/>
      <c r="I26" s="55"/>
      <c r="J26" s="147"/>
      <c r="K26" s="54"/>
      <c r="L26" s="174"/>
      <c r="M26" s="50"/>
      <c r="N26" s="16"/>
    </row>
    <row r="27" spans="1:14" ht="8.25" customHeight="1" x14ac:dyDescent="0.25">
      <c r="A27" s="16"/>
      <c r="B27" s="16"/>
      <c r="C27" s="16"/>
      <c r="D27" s="16"/>
      <c r="E27" s="16"/>
      <c r="F27" s="16"/>
      <c r="G27" s="16"/>
      <c r="H27" s="16"/>
      <c r="I27" s="16"/>
      <c r="J27" s="16"/>
      <c r="K27" s="16"/>
      <c r="L27" s="16"/>
      <c r="M27" s="16"/>
      <c r="N27" s="16"/>
    </row>
    <row r="28" spans="1:14" ht="18.75" x14ac:dyDescent="0.3">
      <c r="A28" s="16"/>
      <c r="B28" s="16"/>
      <c r="C28" s="163" t="s">
        <v>47</v>
      </c>
      <c r="D28" s="176">
        <f>(J4/J6)^(1/J8)</f>
        <v>1.0648709395748801</v>
      </c>
      <c r="E28" s="171" t="s">
        <v>20</v>
      </c>
      <c r="F28" s="177" t="s">
        <v>65</v>
      </c>
      <c r="G28" s="49"/>
      <c r="H28" s="49"/>
      <c r="I28" s="49"/>
      <c r="J28" s="50"/>
      <c r="K28" s="16"/>
      <c r="L28" s="16"/>
      <c r="M28" s="16"/>
      <c r="N28" s="16"/>
    </row>
    <row r="29" spans="1:14" ht="19.5" thickBot="1" x14ac:dyDescent="0.35">
      <c r="A29" s="16"/>
      <c r="B29" s="16"/>
      <c r="C29" s="56" t="s">
        <v>69</v>
      </c>
      <c r="D29" s="178">
        <f>D28</f>
        <v>1.0648709395748801</v>
      </c>
      <c r="E29" s="179">
        <f>-1</f>
        <v>-1</v>
      </c>
      <c r="F29" s="180" t="s">
        <v>20</v>
      </c>
      <c r="G29" s="181" t="s">
        <v>60</v>
      </c>
      <c r="H29" s="14"/>
      <c r="I29" s="14"/>
      <c r="J29" s="36"/>
      <c r="K29" s="16"/>
      <c r="L29" s="16"/>
      <c r="M29" s="16"/>
      <c r="N29" s="16"/>
    </row>
    <row r="30" spans="1:14" ht="21" thickBot="1" x14ac:dyDescent="0.35">
      <c r="A30" s="2"/>
      <c r="B30" s="183"/>
      <c r="C30" s="184" t="s">
        <v>70</v>
      </c>
      <c r="D30" s="185">
        <f>D28-1</f>
        <v>6.4870939574880104E-2</v>
      </c>
      <c r="E30" s="186" t="s">
        <v>20</v>
      </c>
      <c r="F30" s="187" t="s">
        <v>60</v>
      </c>
      <c r="G30" s="188"/>
      <c r="H30" s="188"/>
      <c r="I30" s="189" t="s">
        <v>67</v>
      </c>
      <c r="J30" s="190">
        <f>(D29-1)*100</f>
        <v>6.4870939574880104</v>
      </c>
      <c r="K30" s="191" t="s">
        <v>1</v>
      </c>
      <c r="L30" s="188"/>
      <c r="M30" s="195"/>
      <c r="N30" s="2"/>
    </row>
    <row r="31" spans="1:14" x14ac:dyDescent="0.25">
      <c r="A31" s="3"/>
      <c r="B31" s="3"/>
      <c r="C31" s="3"/>
      <c r="D31" s="3"/>
      <c r="E31" s="3"/>
      <c r="F31" s="3"/>
      <c r="G31" s="3"/>
      <c r="H31" s="3"/>
      <c r="I31" s="3"/>
      <c r="J31" s="3"/>
      <c r="K31" s="3"/>
      <c r="L31" s="3"/>
      <c r="M31" s="3"/>
      <c r="N31" s="3"/>
    </row>
    <row r="32" spans="1:14" x14ac:dyDescent="0.25">
      <c r="A32" s="3"/>
      <c r="B32" s="3"/>
      <c r="C32" s="3"/>
      <c r="D32" s="3"/>
      <c r="E32" s="3"/>
      <c r="F32" s="3"/>
      <c r="G32" s="3"/>
      <c r="H32" s="3"/>
      <c r="I32" s="3"/>
      <c r="J32" s="3"/>
      <c r="K32" s="3"/>
      <c r="L32" s="3"/>
      <c r="M32" s="3"/>
      <c r="N32" s="3"/>
    </row>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sheetData>
  <phoneticPr fontId="0" type="noConversion"/>
  <pageMargins left="0.78740157499999996" right="0.78740157499999996" top="0.984251969" bottom="0.984251969" header="0.49212598499999999" footer="0.4921259849999999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67"/>
  <sheetViews>
    <sheetView workbookViewId="0">
      <selection activeCell="K4" sqref="K4"/>
    </sheetView>
  </sheetViews>
  <sheetFormatPr defaultRowHeight="15.75" x14ac:dyDescent="0.25"/>
  <cols>
    <col min="1" max="1" width="9" style="1"/>
    <col min="2" max="2" width="4.375" style="1" customWidth="1"/>
    <col min="3" max="3" width="3.5" style="1" customWidth="1"/>
    <col min="4" max="4" width="10.875" style="1" customWidth="1"/>
    <col min="5" max="5" width="7.25" style="1" customWidth="1"/>
    <col min="6" max="6" width="12.375" style="1" customWidth="1"/>
    <col min="7" max="7" width="7.875" style="1" customWidth="1"/>
    <col min="8" max="8" width="8.5" style="1" customWidth="1"/>
    <col min="9" max="9" width="2.625" style="1" customWidth="1"/>
    <col min="10" max="10" width="16.625" style="1" customWidth="1"/>
    <col min="11" max="16384" width="9" style="1"/>
  </cols>
  <sheetData>
    <row r="1" spans="1:19" ht="20.25" x14ac:dyDescent="0.3">
      <c r="A1" s="7" t="s">
        <v>0</v>
      </c>
      <c r="B1" s="7"/>
      <c r="C1" s="7"/>
      <c r="D1" s="2"/>
      <c r="E1" s="2"/>
      <c r="F1" s="2"/>
      <c r="G1" s="2"/>
      <c r="H1" s="2"/>
      <c r="I1" s="2"/>
      <c r="J1" s="2"/>
      <c r="K1" s="2"/>
      <c r="L1" s="2"/>
      <c r="M1" s="2"/>
      <c r="N1" s="2"/>
      <c r="O1" s="2"/>
      <c r="P1" s="2"/>
      <c r="Q1" s="2"/>
      <c r="R1" s="2"/>
      <c r="S1" s="2"/>
    </row>
    <row r="2" spans="1:19" x14ac:dyDescent="0.25">
      <c r="A2" s="65" t="s">
        <v>34</v>
      </c>
      <c r="B2" s="65"/>
      <c r="C2" s="65"/>
      <c r="D2" s="11"/>
      <c r="E2" s="11"/>
      <c r="F2" s="11"/>
      <c r="G2" s="11"/>
      <c r="H2" s="11"/>
      <c r="I2" s="11"/>
      <c r="J2" s="11"/>
      <c r="K2" s="66"/>
      <c r="L2" s="66"/>
      <c r="M2" s="66"/>
      <c r="N2" s="66"/>
      <c r="O2" s="66"/>
      <c r="P2" s="66"/>
      <c r="Q2" s="66"/>
      <c r="R2" s="66"/>
      <c r="S2" s="2"/>
    </row>
    <row r="3" spans="1:19" ht="21" thickBot="1" x14ac:dyDescent="0.35">
      <c r="A3" s="6" t="s">
        <v>75</v>
      </c>
      <c r="B3" s="6"/>
      <c r="C3" s="6"/>
      <c r="D3" s="22"/>
      <c r="E3" s="22"/>
      <c r="F3" s="22"/>
      <c r="G3" s="22"/>
      <c r="H3" s="22"/>
      <c r="I3" s="22"/>
      <c r="J3" s="63"/>
      <c r="K3" s="5"/>
      <c r="L3" s="192" t="s">
        <v>58</v>
      </c>
      <c r="M3" s="114">
        <f>J31</f>
        <v>0</v>
      </c>
      <c r="N3" s="193" t="s">
        <v>1</v>
      </c>
      <c r="O3" s="5"/>
      <c r="P3" s="5"/>
      <c r="Q3" s="5"/>
      <c r="R3" s="5"/>
      <c r="S3" s="2"/>
    </row>
    <row r="4" spans="1:19" ht="21" thickBot="1" x14ac:dyDescent="0.35">
      <c r="A4" s="71" t="s">
        <v>39</v>
      </c>
      <c r="B4" s="9"/>
      <c r="C4" s="9"/>
      <c r="D4" s="2"/>
      <c r="E4" s="2"/>
      <c r="F4" s="2"/>
      <c r="G4" s="2"/>
      <c r="H4" s="2"/>
      <c r="I4" s="2"/>
      <c r="J4" s="72">
        <v>10000</v>
      </c>
      <c r="K4" s="2"/>
      <c r="L4" s="2"/>
      <c r="M4" s="2"/>
      <c r="N4" s="2"/>
      <c r="O4" s="2"/>
      <c r="P4" s="2"/>
      <c r="Q4" s="2"/>
      <c r="R4" s="2"/>
      <c r="S4" s="2"/>
    </row>
    <row r="5" spans="1:19" ht="19.5" thickBot="1" x14ac:dyDescent="0.35">
      <c r="A5" s="68"/>
      <c r="B5" s="2"/>
      <c r="C5" s="2"/>
      <c r="D5" s="2"/>
      <c r="E5" s="2"/>
      <c r="F5" s="2"/>
      <c r="G5" s="2"/>
      <c r="H5" s="2"/>
      <c r="I5" s="2"/>
      <c r="J5" s="23"/>
      <c r="K5" s="2"/>
      <c r="L5" s="2"/>
      <c r="M5" s="2"/>
      <c r="N5" s="2"/>
      <c r="O5" s="2"/>
      <c r="P5" s="2"/>
      <c r="Q5" s="2"/>
      <c r="R5" s="2"/>
      <c r="S5" s="2"/>
    </row>
    <row r="6" spans="1:19" ht="21" thickBot="1" x14ac:dyDescent="0.35">
      <c r="A6" s="67" t="s">
        <v>59</v>
      </c>
      <c r="B6" s="13"/>
      <c r="C6" s="13"/>
      <c r="D6" s="2"/>
      <c r="E6" s="2"/>
      <c r="F6" s="2"/>
      <c r="G6" s="2"/>
      <c r="H6" s="2"/>
      <c r="I6" s="2"/>
      <c r="J6" s="115">
        <v>7777</v>
      </c>
      <c r="K6" s="13"/>
      <c r="L6" s="13"/>
      <c r="M6" s="2"/>
      <c r="N6" s="2"/>
      <c r="O6" s="2"/>
      <c r="P6" s="2"/>
      <c r="Q6" s="2"/>
      <c r="R6" s="2"/>
      <c r="S6" s="2"/>
    </row>
    <row r="7" spans="1:19" ht="19.5" thickBot="1" x14ac:dyDescent="0.35">
      <c r="A7" s="68"/>
      <c r="B7" s="2"/>
      <c r="C7" s="2"/>
      <c r="D7" s="2"/>
      <c r="E7" s="2"/>
      <c r="F7" s="2"/>
      <c r="G7" s="2"/>
      <c r="H7" s="2"/>
      <c r="I7" s="2"/>
      <c r="J7" s="23"/>
      <c r="K7" s="2"/>
      <c r="L7" s="2"/>
      <c r="M7" s="2"/>
      <c r="N7" s="2"/>
      <c r="O7" s="8"/>
      <c r="P7" s="2"/>
      <c r="Q7" s="2"/>
      <c r="R7" s="2"/>
      <c r="S7" s="2"/>
    </row>
    <row r="8" spans="1:19" ht="21" thickBot="1" x14ac:dyDescent="0.35">
      <c r="A8" s="194" t="s">
        <v>80</v>
      </c>
      <c r="B8" s="28"/>
      <c r="C8" s="28"/>
      <c r="D8" s="16"/>
      <c r="E8" s="16"/>
      <c r="F8" s="16"/>
      <c r="G8" s="2"/>
      <c r="H8" s="2"/>
      <c r="I8" s="2"/>
      <c r="J8" s="197">
        <v>6.5</v>
      </c>
      <c r="K8" s="21" t="s">
        <v>1</v>
      </c>
      <c r="L8" s="12"/>
      <c r="M8" s="2"/>
      <c r="N8" s="2"/>
      <c r="O8" s="2"/>
      <c r="P8" s="2"/>
      <c r="Q8" s="2"/>
      <c r="R8" s="2"/>
      <c r="S8" s="2"/>
    </row>
    <row r="9" spans="1:19" x14ac:dyDescent="0.25">
      <c r="A9" s="39"/>
      <c r="B9" s="39"/>
      <c r="C9" s="39"/>
      <c r="D9" s="39"/>
      <c r="E9" s="39"/>
      <c r="F9" s="39"/>
      <c r="G9" s="40"/>
      <c r="H9" s="40"/>
      <c r="I9" s="40"/>
      <c r="J9" s="40"/>
      <c r="K9" s="40"/>
      <c r="L9" s="40"/>
      <c r="M9" s="40"/>
      <c r="N9" s="40"/>
      <c r="O9" s="40"/>
      <c r="P9" s="40"/>
      <c r="Q9" s="40"/>
      <c r="R9" s="40"/>
      <c r="S9" s="2"/>
    </row>
    <row r="10" spans="1:19" ht="18.75" x14ac:dyDescent="0.3">
      <c r="A10" s="35" t="s">
        <v>11</v>
      </c>
      <c r="B10" s="88" t="s">
        <v>12</v>
      </c>
      <c r="C10" s="88"/>
      <c r="D10" s="36"/>
      <c r="E10" s="16"/>
      <c r="F10" s="16"/>
      <c r="G10" s="43" t="s">
        <v>14</v>
      </c>
      <c r="H10" s="43"/>
      <c r="I10" s="43"/>
      <c r="J10" s="16"/>
      <c r="K10" s="16"/>
      <c r="L10" s="16"/>
      <c r="M10" s="16"/>
      <c r="N10" s="16"/>
      <c r="O10" s="16"/>
      <c r="P10" s="16"/>
      <c r="Q10" s="25"/>
      <c r="R10" s="2"/>
      <c r="S10" s="2"/>
    </row>
    <row r="11" spans="1:19" ht="20.25" x14ac:dyDescent="0.3">
      <c r="A11" s="32" t="s">
        <v>28</v>
      </c>
      <c r="B11" s="31"/>
      <c r="C11" s="31"/>
      <c r="D11" s="17"/>
      <c r="E11" s="16"/>
      <c r="F11" s="25"/>
      <c r="G11" s="2"/>
      <c r="H11" s="2"/>
      <c r="I11" s="2"/>
      <c r="J11" s="102"/>
      <c r="K11" s="25"/>
      <c r="L11" s="87"/>
      <c r="M11" s="99"/>
      <c r="N11" s="25"/>
      <c r="O11" s="42"/>
      <c r="P11" s="16"/>
      <c r="Q11" s="25"/>
      <c r="R11" s="2"/>
      <c r="S11" s="2"/>
    </row>
    <row r="12" spans="1:19" ht="20.25" x14ac:dyDescent="0.3">
      <c r="A12" s="15" t="s">
        <v>5</v>
      </c>
      <c r="B12" s="29"/>
      <c r="C12" s="29"/>
      <c r="D12" s="17"/>
      <c r="E12" s="16"/>
      <c r="F12" s="2"/>
      <c r="G12" s="117" t="s">
        <v>8</v>
      </c>
      <c r="H12" s="26"/>
      <c r="I12" s="26"/>
      <c r="J12" s="118">
        <f>J6</f>
        <v>7777</v>
      </c>
      <c r="K12" s="16"/>
      <c r="L12" s="16"/>
      <c r="M12" s="16"/>
      <c r="N12" s="16"/>
      <c r="O12" s="16"/>
      <c r="P12" s="16"/>
      <c r="Q12" s="16"/>
      <c r="R12" s="2"/>
      <c r="S12" s="2"/>
    </row>
    <row r="13" spans="1:19" ht="18.75" x14ac:dyDescent="0.3">
      <c r="A13" s="108" t="s">
        <v>6</v>
      </c>
      <c r="B13" s="29"/>
      <c r="C13" s="29"/>
      <c r="D13" s="17"/>
      <c r="E13" s="16"/>
      <c r="F13" s="16"/>
      <c r="G13" s="27" t="s">
        <v>16</v>
      </c>
      <c r="H13" s="27"/>
      <c r="I13" s="27"/>
      <c r="J13" s="76">
        <f>J4</f>
        <v>10000</v>
      </c>
      <c r="K13" s="25"/>
      <c r="L13" s="25"/>
      <c r="M13" s="25"/>
      <c r="N13" s="25"/>
      <c r="O13" s="25"/>
      <c r="P13" s="16"/>
      <c r="Q13" s="25"/>
      <c r="R13" s="2"/>
      <c r="S13" s="2"/>
    </row>
    <row r="14" spans="1:19" ht="18.75" x14ac:dyDescent="0.3">
      <c r="A14" s="112" t="s">
        <v>78</v>
      </c>
      <c r="B14" s="29"/>
      <c r="C14" s="29"/>
      <c r="D14" s="17"/>
      <c r="E14" s="16"/>
      <c r="F14" s="16"/>
      <c r="G14" s="198" t="s">
        <v>79</v>
      </c>
      <c r="H14" s="33"/>
      <c r="I14" s="33"/>
      <c r="J14" s="203">
        <f>J8/100</f>
        <v>6.5000000000000002E-2</v>
      </c>
      <c r="K14" s="25"/>
      <c r="L14" s="25"/>
      <c r="M14" s="25"/>
      <c r="N14" s="25"/>
      <c r="O14" s="25"/>
      <c r="P14" s="16"/>
      <c r="Q14" s="25"/>
      <c r="R14" s="2"/>
      <c r="S14" s="2"/>
    </row>
    <row r="15" spans="1:19" ht="18.75" x14ac:dyDescent="0.3">
      <c r="A15" s="110" t="s">
        <v>56</v>
      </c>
      <c r="B15" s="19"/>
      <c r="C15" s="19"/>
      <c r="D15" s="20"/>
      <c r="E15" s="2"/>
      <c r="F15" s="2"/>
      <c r="G15" s="2"/>
      <c r="H15" s="2"/>
      <c r="I15" s="2"/>
      <c r="J15" s="2"/>
      <c r="K15" s="2"/>
      <c r="L15" s="2"/>
      <c r="M15" s="2"/>
      <c r="N15" s="2"/>
      <c r="O15" s="2"/>
      <c r="P15" s="2"/>
      <c r="Q15" s="2"/>
      <c r="R15" s="2"/>
      <c r="S15" s="2"/>
    </row>
    <row r="16" spans="1:19" ht="18.75" x14ac:dyDescent="0.3">
      <c r="A16" s="41"/>
      <c r="B16" s="41"/>
      <c r="C16" s="41"/>
      <c r="D16" s="41"/>
      <c r="E16" s="41"/>
      <c r="F16" s="64" t="s">
        <v>76</v>
      </c>
      <c r="G16" s="41"/>
      <c r="H16" s="41"/>
      <c r="I16" s="41"/>
      <c r="J16" s="41"/>
      <c r="K16" s="41"/>
      <c r="L16" s="41"/>
      <c r="M16" s="41"/>
      <c r="N16" s="41"/>
      <c r="O16" s="41"/>
      <c r="P16" s="41"/>
      <c r="Q16" s="41"/>
      <c r="R16" s="41"/>
      <c r="S16" s="2"/>
    </row>
    <row r="17" spans="1:19" x14ac:dyDescent="0.25">
      <c r="A17" s="56" t="s">
        <v>29</v>
      </c>
      <c r="B17" s="46" t="s">
        <v>3</v>
      </c>
      <c r="C17" s="51"/>
      <c r="D17" s="56" t="s">
        <v>30</v>
      </c>
      <c r="E17" s="80"/>
      <c r="F17" s="14"/>
      <c r="G17" s="14"/>
      <c r="H17" s="14"/>
      <c r="I17" s="199" t="s">
        <v>3</v>
      </c>
      <c r="J17" s="159"/>
      <c r="K17" s="37"/>
      <c r="L17" s="16"/>
      <c r="M17" s="16"/>
      <c r="N17" s="77"/>
      <c r="O17" s="2"/>
      <c r="P17" s="2"/>
      <c r="Q17" s="2"/>
      <c r="R17" s="2"/>
      <c r="S17" s="2"/>
    </row>
    <row r="18" spans="1:19" ht="18.75" x14ac:dyDescent="0.3">
      <c r="A18" s="47" t="s">
        <v>15</v>
      </c>
      <c r="B18" s="48"/>
      <c r="C18" s="31"/>
      <c r="D18" s="75">
        <f>J4</f>
        <v>10000</v>
      </c>
      <c r="E18" s="119" t="s">
        <v>20</v>
      </c>
      <c r="F18" s="123">
        <f>J6</f>
        <v>7777</v>
      </c>
      <c r="G18" s="125" t="s">
        <v>61</v>
      </c>
      <c r="H18" s="206">
        <f>J8/100</f>
        <v>6.5000000000000002E-2</v>
      </c>
      <c r="I18" s="129" t="s">
        <v>18</v>
      </c>
      <c r="J18" s="160"/>
      <c r="K18" s="78"/>
      <c r="L18" s="34"/>
      <c r="M18" s="79"/>
      <c r="N18" s="61"/>
      <c r="O18" s="2"/>
      <c r="P18" s="2"/>
      <c r="Q18" s="2"/>
      <c r="R18" s="2"/>
      <c r="S18" s="2"/>
    </row>
    <row r="19" spans="1:19" ht="18.75" x14ac:dyDescent="0.3">
      <c r="A19" s="31"/>
      <c r="B19" s="31"/>
      <c r="C19" s="31"/>
      <c r="D19" s="76"/>
      <c r="E19" s="121"/>
      <c r="F19" s="122"/>
      <c r="G19" s="126"/>
      <c r="H19" s="111"/>
      <c r="I19" s="127"/>
      <c r="J19" s="76"/>
      <c r="K19" s="78"/>
      <c r="L19" s="34"/>
      <c r="M19" s="79"/>
      <c r="N19" s="61"/>
      <c r="O19" s="2"/>
      <c r="P19" s="2"/>
      <c r="Q19" s="2"/>
      <c r="R19" s="2"/>
      <c r="S19" s="2"/>
    </row>
    <row r="20" spans="1:19" ht="18.75" x14ac:dyDescent="0.3">
      <c r="A20" s="31"/>
      <c r="B20" s="31"/>
      <c r="C20" s="56" t="s">
        <v>31</v>
      </c>
      <c r="D20" s="161"/>
      <c r="E20" s="148"/>
      <c r="F20" s="149"/>
      <c r="G20" s="150"/>
      <c r="H20" s="151"/>
      <c r="I20" s="199" t="s">
        <v>3</v>
      </c>
      <c r="J20" s="200"/>
      <c r="K20" s="78"/>
      <c r="L20" s="34"/>
      <c r="M20" s="79"/>
      <c r="N20" s="61"/>
      <c r="O20" s="2"/>
      <c r="P20" s="2"/>
      <c r="Q20" s="2"/>
      <c r="R20" s="2"/>
      <c r="S20" s="2"/>
    </row>
    <row r="21" spans="1:19" ht="18.75" x14ac:dyDescent="0.3">
      <c r="A21" s="31"/>
      <c r="B21" s="31"/>
      <c r="C21" s="164"/>
      <c r="D21" s="162">
        <f>J4</f>
        <v>10000</v>
      </c>
      <c r="E21" s="154" t="s">
        <v>53</v>
      </c>
      <c r="F21" s="155">
        <f>J6</f>
        <v>7777</v>
      </c>
      <c r="G21" s="156" t="s">
        <v>77</v>
      </c>
      <c r="H21" s="205">
        <f>J8/100</f>
        <v>6.5000000000000002E-2</v>
      </c>
      <c r="I21" s="129" t="s">
        <v>18</v>
      </c>
      <c r="J21" s="202"/>
      <c r="K21" s="61"/>
      <c r="L21" s="61"/>
      <c r="M21" s="76"/>
      <c r="N21" s="78"/>
      <c r="O21" s="34"/>
      <c r="P21" s="79"/>
      <c r="Q21" s="61"/>
      <c r="R21" s="16"/>
      <c r="S21" s="16"/>
    </row>
    <row r="22" spans="1:19" ht="18.75" x14ac:dyDescent="0.3">
      <c r="A22" s="31"/>
      <c r="B22" s="31"/>
      <c r="C22" s="31"/>
      <c r="D22" s="135"/>
      <c r="E22" s="131"/>
      <c r="F22" s="136"/>
      <c r="G22" s="84"/>
      <c r="H22" s="133"/>
      <c r="I22" s="34"/>
      <c r="J22" s="132"/>
      <c r="K22" s="61"/>
      <c r="L22" s="61"/>
      <c r="M22" s="76"/>
      <c r="N22" s="78"/>
      <c r="O22" s="34"/>
      <c r="P22" s="79"/>
      <c r="Q22" s="61"/>
      <c r="R22" s="16"/>
      <c r="S22" s="16"/>
    </row>
    <row r="23" spans="1:19" x14ac:dyDescent="0.25">
      <c r="A23" s="37"/>
      <c r="B23" s="16"/>
      <c r="C23" s="56" t="s">
        <v>32</v>
      </c>
      <c r="D23" s="139"/>
      <c r="E23" s="139"/>
      <c r="F23" s="201" t="s">
        <v>4</v>
      </c>
      <c r="G23" s="14"/>
      <c r="H23" s="14"/>
      <c r="I23" s="14"/>
      <c r="J23" s="36"/>
      <c r="K23" s="16"/>
      <c r="L23" s="37"/>
      <c r="M23" s="16"/>
      <c r="N23" s="16"/>
      <c r="O23" s="16"/>
      <c r="P23" s="16"/>
      <c r="Q23" s="16"/>
      <c r="R23" s="16"/>
      <c r="S23" s="16"/>
    </row>
    <row r="24" spans="1:19" ht="18.75" x14ac:dyDescent="0.3">
      <c r="A24" s="76"/>
      <c r="B24" s="130"/>
      <c r="C24" s="165"/>
      <c r="D24" s="209">
        <f>J4/J6</f>
        <v>1.2858428700012858</v>
      </c>
      <c r="E24" s="81" t="s">
        <v>20</v>
      </c>
      <c r="F24" s="204">
        <f>1+J8/100</f>
        <v>1.0649999999999999</v>
      </c>
      <c r="G24" s="167"/>
      <c r="H24" s="19"/>
      <c r="I24" s="19"/>
      <c r="J24" s="168"/>
      <c r="K24" s="30"/>
      <c r="L24" s="95"/>
      <c r="M24" s="122"/>
      <c r="N24" s="16"/>
      <c r="O24" s="16"/>
      <c r="P24" s="16"/>
      <c r="Q24" s="16"/>
      <c r="R24" s="16"/>
      <c r="S24" s="16"/>
    </row>
    <row r="25" spans="1:19" ht="18.75" x14ac:dyDescent="0.3">
      <c r="A25" s="76"/>
      <c r="B25" s="130"/>
      <c r="C25" s="61"/>
      <c r="D25" s="138"/>
      <c r="E25" s="76"/>
      <c r="F25" s="137"/>
      <c r="G25" s="91"/>
      <c r="H25" s="2"/>
      <c r="I25" s="2"/>
      <c r="J25" s="134"/>
      <c r="K25" s="30"/>
      <c r="L25" s="95"/>
      <c r="M25" s="122"/>
      <c r="N25" s="16"/>
      <c r="O25" s="16"/>
      <c r="P25" s="16"/>
      <c r="Q25" s="16"/>
      <c r="R25" s="16"/>
      <c r="S25" s="16"/>
    </row>
    <row r="26" spans="1:19" ht="18.75" x14ac:dyDescent="0.3">
      <c r="A26" s="2"/>
      <c r="B26" s="2"/>
      <c r="C26" s="173" t="s">
        <v>82</v>
      </c>
      <c r="D26" s="105"/>
      <c r="E26" s="143"/>
      <c r="F26" s="144"/>
      <c r="G26" s="145"/>
      <c r="H26" s="146"/>
      <c r="I26" s="55"/>
      <c r="J26" s="212"/>
      <c r="K26" s="34"/>
      <c r="L26" s="132"/>
      <c r="M26" s="16"/>
      <c r="N26" s="16"/>
      <c r="O26" s="16"/>
      <c r="P26" s="16"/>
      <c r="Q26" s="16"/>
      <c r="R26" s="16"/>
      <c r="S26" s="16"/>
    </row>
    <row r="27" spans="1:19" x14ac:dyDescent="0.25">
      <c r="A27" s="16"/>
      <c r="B27" s="16"/>
      <c r="C27" s="16"/>
      <c r="D27" s="16"/>
      <c r="E27" s="16"/>
      <c r="F27" s="16"/>
      <c r="G27" s="207" t="s">
        <v>3</v>
      </c>
      <c r="H27" s="16"/>
      <c r="I27" s="16"/>
      <c r="J27" s="16"/>
      <c r="K27" s="16"/>
      <c r="L27" s="16"/>
      <c r="M27" s="16"/>
      <c r="N27" s="16"/>
      <c r="O27" s="16"/>
      <c r="P27" s="16"/>
      <c r="Q27" s="16"/>
      <c r="R27" s="16"/>
      <c r="S27" s="16"/>
    </row>
    <row r="28" spans="1:19" x14ac:dyDescent="0.25">
      <c r="A28" s="16"/>
      <c r="B28" s="37" t="s">
        <v>47</v>
      </c>
      <c r="C28" s="8" t="s">
        <v>83</v>
      </c>
      <c r="D28" s="213">
        <f>D24</f>
        <v>1.2858428700012858</v>
      </c>
      <c r="E28" s="84" t="s">
        <v>86</v>
      </c>
      <c r="F28" s="208">
        <f>F24</f>
        <v>1.0649999999999999</v>
      </c>
      <c r="G28" s="61" t="s">
        <v>18</v>
      </c>
      <c r="H28" s="16"/>
      <c r="I28" s="16"/>
      <c r="J28" s="16"/>
      <c r="K28" s="16"/>
      <c r="L28" s="16"/>
      <c r="M28" s="16"/>
      <c r="N28" s="16"/>
      <c r="O28" s="16"/>
      <c r="P28" s="16"/>
      <c r="Q28" s="16"/>
      <c r="R28" s="16"/>
      <c r="S28" s="16"/>
    </row>
    <row r="29" spans="1:19" x14ac:dyDescent="0.25">
      <c r="A29" s="16"/>
      <c r="B29" s="2"/>
      <c r="C29" s="2"/>
      <c r="D29" s="2"/>
      <c r="E29" s="2"/>
      <c r="F29" s="2"/>
      <c r="G29" s="2"/>
      <c r="H29" s="2"/>
      <c r="I29" s="2"/>
      <c r="J29" s="2"/>
      <c r="K29" s="2"/>
      <c r="L29" s="2"/>
      <c r="M29" s="2"/>
      <c r="N29" s="16"/>
      <c r="O29" s="16"/>
      <c r="P29" s="16"/>
      <c r="Q29" s="16"/>
      <c r="R29" s="16"/>
      <c r="S29" s="16"/>
    </row>
    <row r="30" spans="1:19" ht="18.75" x14ac:dyDescent="0.3">
      <c r="A30" s="16"/>
      <c r="B30" s="142"/>
      <c r="C30" s="182" t="s">
        <v>69</v>
      </c>
      <c r="D30" s="215">
        <f>LOG(J4/J6)</f>
        <v>0.10918790104487555</v>
      </c>
      <c r="E30" s="172" t="s">
        <v>84</v>
      </c>
      <c r="F30" s="216">
        <f>F24</f>
        <v>1.0649999999999999</v>
      </c>
      <c r="G30" s="217" t="s">
        <v>18</v>
      </c>
      <c r="H30" s="49"/>
      <c r="I30" s="49"/>
      <c r="J30" s="50"/>
      <c r="K30" s="16"/>
      <c r="L30" s="16"/>
      <c r="M30" s="2"/>
      <c r="N30" s="2"/>
      <c r="O30" s="2"/>
      <c r="P30" s="2"/>
      <c r="Q30" s="2"/>
      <c r="R30" s="2"/>
      <c r="S30" s="2"/>
    </row>
    <row r="31" spans="1:19" ht="20.25" x14ac:dyDescent="0.3">
      <c r="A31" s="16"/>
      <c r="B31" s="16"/>
      <c r="C31" s="37" t="s">
        <v>70</v>
      </c>
      <c r="D31" s="210">
        <f>LOG(J4/J6)</f>
        <v>0.10918790104487555</v>
      </c>
      <c r="E31" s="211" t="s">
        <v>85</v>
      </c>
      <c r="F31" s="208">
        <f>LOG(F30)</f>
        <v>2.7349607774756507E-2</v>
      </c>
      <c r="G31" s="16"/>
      <c r="H31" s="16"/>
      <c r="I31" s="175"/>
      <c r="J31" s="116"/>
      <c r="K31" s="169"/>
      <c r="L31" s="16"/>
      <c r="M31" s="16"/>
      <c r="N31" s="5"/>
      <c r="O31" s="5"/>
      <c r="P31" s="5"/>
      <c r="Q31" s="5"/>
      <c r="R31" s="5"/>
      <c r="S31" s="5"/>
    </row>
    <row r="32" spans="1:19" x14ac:dyDescent="0.25">
      <c r="A32" s="16"/>
      <c r="B32" s="142"/>
      <c r="C32" s="182" t="s">
        <v>87</v>
      </c>
      <c r="D32" s="218">
        <f>LOG(J4/J6)</f>
        <v>0.10918790104487555</v>
      </c>
      <c r="E32" s="55" t="s">
        <v>53</v>
      </c>
      <c r="F32" s="216">
        <f>F31</f>
        <v>2.7349607774756507E-2</v>
      </c>
      <c r="G32" s="170" t="s">
        <v>20</v>
      </c>
      <c r="H32" s="219" t="s">
        <v>3</v>
      </c>
      <c r="I32" s="49"/>
      <c r="J32" s="50"/>
      <c r="K32" s="2"/>
      <c r="L32" s="2"/>
      <c r="M32" s="2"/>
      <c r="N32" s="2"/>
      <c r="O32" s="2"/>
      <c r="P32" s="2"/>
      <c r="Q32" s="2"/>
      <c r="R32" s="2"/>
      <c r="S32" s="2"/>
    </row>
    <row r="33" spans="1:19" x14ac:dyDescent="0.25">
      <c r="A33" s="2"/>
      <c r="B33" s="2"/>
      <c r="C33" s="37" t="s">
        <v>88</v>
      </c>
      <c r="D33" s="214">
        <f>D32/F32</f>
        <v>3.9923022642268093</v>
      </c>
      <c r="E33" s="10" t="s">
        <v>20</v>
      </c>
      <c r="F33" s="113" t="s">
        <v>3</v>
      </c>
      <c r="G33" s="2"/>
      <c r="H33" s="2"/>
      <c r="I33" s="2"/>
      <c r="J33" s="2"/>
      <c r="K33" s="2"/>
      <c r="L33" s="2"/>
      <c r="M33" s="2"/>
      <c r="N33" s="2"/>
      <c r="O33" s="2"/>
      <c r="P33" s="2"/>
      <c r="Q33" s="2"/>
      <c r="R33" s="2"/>
      <c r="S33" s="2"/>
    </row>
    <row r="34" spans="1:19" ht="18.75" x14ac:dyDescent="0.3">
      <c r="A34" s="2"/>
      <c r="B34" s="142"/>
      <c r="C34" s="182" t="s">
        <v>89</v>
      </c>
      <c r="D34" s="220"/>
      <c r="E34" s="221" t="s">
        <v>90</v>
      </c>
      <c r="F34" s="222">
        <f>D32/F32</f>
        <v>3.9923022642268093</v>
      </c>
      <c r="G34" s="219" t="s">
        <v>10</v>
      </c>
      <c r="H34" s="49"/>
      <c r="I34" s="49"/>
      <c r="J34" s="50"/>
      <c r="K34" s="2"/>
      <c r="L34" s="2"/>
      <c r="M34" s="2"/>
      <c r="N34" s="2"/>
      <c r="O34" s="2"/>
      <c r="P34" s="2"/>
      <c r="Q34" s="2"/>
      <c r="R34" s="2"/>
      <c r="S34" s="2"/>
    </row>
    <row r="35" spans="1:19" s="2" customFormat="1" x14ac:dyDescent="0.25"/>
    <row r="36" spans="1:19" s="2" customFormat="1" x14ac:dyDescent="0.25"/>
    <row r="37" spans="1:19" s="2" customFormat="1" x14ac:dyDescent="0.25"/>
    <row r="38" spans="1:19" s="2" customFormat="1" x14ac:dyDescent="0.25"/>
    <row r="39" spans="1:19" s="2" customFormat="1" x14ac:dyDescent="0.25"/>
    <row r="40" spans="1:19" s="2" customFormat="1" x14ac:dyDescent="0.25"/>
    <row r="41" spans="1:19" s="2" customFormat="1" x14ac:dyDescent="0.25"/>
    <row r="42" spans="1:19" s="2" customFormat="1" x14ac:dyDescent="0.25"/>
    <row r="43" spans="1:19" s="2" customFormat="1" x14ac:dyDescent="0.25"/>
    <row r="44" spans="1:19" s="2" customFormat="1" x14ac:dyDescent="0.25"/>
    <row r="45" spans="1:19" s="2" customFormat="1" x14ac:dyDescent="0.25"/>
    <row r="46" spans="1:19" s="2" customFormat="1" x14ac:dyDescent="0.25"/>
    <row r="47" spans="1:19" s="2" customFormat="1" x14ac:dyDescent="0.25"/>
    <row r="48" spans="1:19"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sheetData>
  <phoneticPr fontId="0" type="noConversion"/>
  <pageMargins left="0.78740157499999996" right="0.78740157499999996" top="0.984251969" bottom="0.984251969" header="0.49212598499999999" footer="0.49212598499999999"/>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montate</vt:lpstr>
      <vt:lpstr>Capital</vt:lpstr>
      <vt:lpstr>Taxa</vt:lpstr>
      <vt:lpstr>NºPeriodos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Tânia Michel Pereira</dc:creator>
  <cp:lastModifiedBy>24328</cp:lastModifiedBy>
  <dcterms:created xsi:type="dcterms:W3CDTF">2004-06-25T14:01:03Z</dcterms:created>
  <dcterms:modified xsi:type="dcterms:W3CDTF">2021-07-01T03:40:12Z</dcterms:modified>
</cp:coreProperties>
</file>